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E:\Tory2\!!!2024-25\Сайт\ВсОШ\ИТОГИ\"/>
    </mc:Choice>
  </mc:AlternateContent>
  <xr:revisionPtr revIDLastSave="0" documentId="8_{3FA1B615-90A5-411F-94BE-317B4A147683}" xr6:coauthVersionLast="47" xr6:coauthVersionMax="47" xr10:uidLastSave="{00000000-0000-0000-0000-000000000000}"/>
  <bookViews>
    <workbookView xWindow="22930" yWindow="-110" windowWidth="23260" windowHeight="12460" xr2:uid="{00000000-000D-0000-FFFF-FFFF00000000}"/>
  </bookViews>
  <sheets>
    <sheet name="ТРУД (Технология)" sheetId="1" r:id="rId1"/>
  </sheets>
  <definedNames>
    <definedName name="_xlnm.Print_Titles" localSheetId="0">'ТРУД (Технология)'!$5:$7</definedName>
    <definedName name="Имя_1">'ТРУД (Технология)'!$Q$1:$Q$42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1" l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O44" i="1" l="1"/>
  <c r="R44" i="1" s="1"/>
  <c r="O45" i="1"/>
  <c r="R45" i="1" s="1"/>
  <c r="O46" i="1"/>
  <c r="R46" i="1" s="1"/>
  <c r="O47" i="1"/>
  <c r="Q47" i="1" s="1"/>
  <c r="O48" i="1"/>
  <c r="R48" i="1" s="1"/>
  <c r="O49" i="1"/>
  <c r="R49" i="1" s="1"/>
  <c r="O50" i="1"/>
  <c r="R50" i="1" s="1"/>
  <c r="O51" i="1"/>
  <c r="R51" i="1" s="1"/>
  <c r="O52" i="1"/>
  <c r="Q52" i="1" s="1"/>
  <c r="O53" i="1"/>
  <c r="Q53" i="1" s="1"/>
  <c r="O54" i="1"/>
  <c r="R54" i="1" s="1"/>
  <c r="O55" i="1"/>
  <c r="R55" i="1" s="1"/>
  <c r="O56" i="1"/>
  <c r="R56" i="1" s="1"/>
  <c r="O57" i="1"/>
  <c r="R57" i="1" s="1"/>
  <c r="Q54" i="1" l="1"/>
  <c r="Q48" i="1"/>
  <c r="Q51" i="1"/>
  <c r="R47" i="1"/>
  <c r="Q56" i="1"/>
  <c r="Q50" i="1"/>
  <c r="Q44" i="1"/>
  <c r="R53" i="1"/>
  <c r="Q57" i="1"/>
  <c r="Q55" i="1"/>
  <c r="Q49" i="1"/>
  <c r="R52" i="1"/>
  <c r="Q46" i="1"/>
  <c r="Q45" i="1"/>
  <c r="O29" i="1"/>
  <c r="R29" i="1" s="1"/>
  <c r="O31" i="1"/>
  <c r="R31" i="1" s="1"/>
  <c r="O28" i="1"/>
  <c r="Q28" i="1" s="1"/>
  <c r="O32" i="1"/>
  <c r="Q32" i="1" s="1"/>
  <c r="O34" i="1"/>
  <c r="R34" i="1" s="1"/>
  <c r="O39" i="1"/>
  <c r="R39" i="1" s="1"/>
  <c r="O27" i="1"/>
  <c r="R27" i="1" s="1"/>
  <c r="O25" i="1"/>
  <c r="R25" i="1" s="1"/>
  <c r="O26" i="1"/>
  <c r="R26" i="1" s="1"/>
  <c r="O38" i="1"/>
  <c r="R38" i="1" s="1"/>
  <c r="O24" i="1"/>
  <c r="Q24" i="1" s="1"/>
  <c r="O40" i="1"/>
  <c r="Q40" i="1" s="1"/>
  <c r="O41" i="1"/>
  <c r="R41" i="1" s="1"/>
  <c r="O36" i="1"/>
  <c r="R36" i="1" s="1"/>
  <c r="O33" i="1"/>
  <c r="R33" i="1" s="1"/>
  <c r="O37" i="1"/>
  <c r="R37" i="1" s="1"/>
  <c r="O35" i="1"/>
  <c r="R35" i="1" s="1"/>
  <c r="O30" i="1"/>
  <c r="R30" i="1" s="1"/>
  <c r="O42" i="1"/>
  <c r="Q42" i="1" s="1"/>
  <c r="O20" i="1"/>
  <c r="Q20" i="1" s="1"/>
  <c r="O21" i="1"/>
  <c r="Q21" i="1" s="1"/>
  <c r="O23" i="1"/>
  <c r="R23" i="1" s="1"/>
  <c r="O18" i="1"/>
  <c r="R18" i="1" s="1"/>
  <c r="O17" i="1"/>
  <c r="R17" i="1" s="1"/>
  <c r="O16" i="1"/>
  <c r="R16" i="1" s="1"/>
  <c r="O19" i="1"/>
  <c r="Q19" i="1" s="1"/>
  <c r="O22" i="1"/>
  <c r="R22" i="1" s="1"/>
  <c r="O14" i="1"/>
  <c r="Q14" i="1" s="1"/>
  <c r="O8" i="1"/>
  <c r="Q8" i="1" s="1"/>
  <c r="O13" i="1"/>
  <c r="R13" i="1" s="1"/>
  <c r="O10" i="1"/>
  <c r="R10" i="1" s="1"/>
  <c r="O11" i="1"/>
  <c r="R11" i="1" s="1"/>
  <c r="O15" i="1"/>
  <c r="R15" i="1" s="1"/>
  <c r="O9" i="1"/>
  <c r="R9" i="1" s="1"/>
  <c r="O12" i="1"/>
  <c r="R12" i="1" s="1"/>
  <c r="R24" i="1" l="1"/>
  <c r="R20" i="1"/>
  <c r="Q38" i="1"/>
  <c r="Q30" i="1"/>
  <c r="R19" i="1"/>
  <c r="R42" i="1"/>
  <c r="Q15" i="1"/>
  <c r="Q22" i="1"/>
  <c r="Q31" i="1"/>
  <c r="R14" i="1"/>
  <c r="R28" i="1"/>
  <c r="Q33" i="1"/>
  <c r="Q27" i="1"/>
  <c r="Q35" i="1"/>
  <c r="R40" i="1"/>
  <c r="Q26" i="1"/>
  <c r="R32" i="1"/>
  <c r="Q29" i="1"/>
  <c r="Q17" i="1"/>
  <c r="R21" i="1"/>
  <c r="Q9" i="1"/>
  <c r="R8" i="1"/>
  <c r="Q18" i="1"/>
  <c r="Q36" i="1"/>
  <c r="Q39" i="1"/>
  <c r="Q25" i="1"/>
  <c r="Q13" i="1"/>
  <c r="Q12" i="1"/>
  <c r="Q11" i="1"/>
  <c r="Q16" i="1"/>
  <c r="Q37" i="1"/>
  <c r="Q23" i="1"/>
  <c r="Q41" i="1"/>
  <c r="Q34" i="1"/>
  <c r="Q10" i="1"/>
</calcChain>
</file>

<file path=xl/sharedStrings.xml><?xml version="1.0" encoding="utf-8"?>
<sst xmlns="http://schemas.openxmlformats.org/spreadsheetml/2006/main" count="317" uniqueCount="171">
  <si>
    <t>Итоговая ведомость школьного этапа</t>
  </si>
  <si>
    <t>Труд (технология)</t>
  </si>
  <si>
    <t>«26» сентября 2024 г.</t>
  </si>
  <si>
    <t>№ п/п</t>
  </si>
  <si>
    <t>Пол (Ж/М)</t>
  </si>
  <si>
    <t>Имя</t>
  </si>
  <si>
    <t>Отчество</t>
  </si>
  <si>
    <t>Код школы</t>
  </si>
  <si>
    <t>Класс</t>
  </si>
  <si>
    <t>Шифр участника</t>
  </si>
  <si>
    <t>Город</t>
  </si>
  <si>
    <t>№ части/задания</t>
  </si>
  <si>
    <t>Общий балл</t>
  </si>
  <si>
    <t>МАХ балл</t>
  </si>
  <si>
    <t>% выполнения</t>
  </si>
  <si>
    <t>Статус</t>
  </si>
  <si>
    <t>№1</t>
  </si>
  <si>
    <t>№ 2</t>
  </si>
  <si>
    <t>ж</t>
  </si>
  <si>
    <t>Лия</t>
  </si>
  <si>
    <t>Дмитриевна</t>
  </si>
  <si>
    <t>Т0501</t>
  </si>
  <si>
    <t>Переславль-Залесский</t>
  </si>
  <si>
    <t>Виктория</t>
  </si>
  <si>
    <t>Олеговна</t>
  </si>
  <si>
    <t>Т0502</t>
  </si>
  <si>
    <t>Варвара</t>
  </si>
  <si>
    <t>Михайловна</t>
  </si>
  <si>
    <t>Т0503</t>
  </si>
  <si>
    <t>Анастасия</t>
  </si>
  <si>
    <t>Андреевна</t>
  </si>
  <si>
    <t>Т0504</t>
  </si>
  <si>
    <t>Амина</t>
  </si>
  <si>
    <t>Бехрузджановна</t>
  </si>
  <si>
    <t>Т0505</t>
  </si>
  <si>
    <t>Марям</t>
  </si>
  <si>
    <t>Т0506</t>
  </si>
  <si>
    <t>Агния</t>
  </si>
  <si>
    <t>Артемовна</t>
  </si>
  <si>
    <t>Т0507</t>
  </si>
  <si>
    <t>Елизавета</t>
  </si>
  <si>
    <t>Вячеславовна</t>
  </si>
  <si>
    <t>Т0508</t>
  </si>
  <si>
    <t>Дарья</t>
  </si>
  <si>
    <t>Алексеевна</t>
  </si>
  <si>
    <t>Олеся</t>
  </si>
  <si>
    <t>Т0510</t>
  </si>
  <si>
    <t>Александровна</t>
  </si>
  <si>
    <t>Елена</t>
  </si>
  <si>
    <t>Лилия</t>
  </si>
  <si>
    <t>Ульяна</t>
  </si>
  <si>
    <t>Евгеньевна</t>
  </si>
  <si>
    <t>Екатерина</t>
  </si>
  <si>
    <t>Николаевна</t>
  </si>
  <si>
    <t>Мария</t>
  </si>
  <si>
    <t>Надежда</t>
  </si>
  <si>
    <t>Кристина</t>
  </si>
  <si>
    <t>Валерьевна</t>
  </si>
  <si>
    <t>Вероника</t>
  </si>
  <si>
    <t>Т0701</t>
  </si>
  <si>
    <t>Ирина</t>
  </si>
  <si>
    <t>Т0702</t>
  </si>
  <si>
    <t>Артёмовна</t>
  </si>
  <si>
    <t>Вааговна</t>
  </si>
  <si>
    <t>Т0703</t>
  </si>
  <si>
    <t>Т0704</t>
  </si>
  <si>
    <t>Мариам</t>
  </si>
  <si>
    <t>Нверовна</t>
  </si>
  <si>
    <t>Т0705</t>
  </si>
  <si>
    <t>Софья</t>
  </si>
  <si>
    <t>Т0706</t>
  </si>
  <si>
    <t>Мирослава</t>
  </si>
  <si>
    <t>Кирилловна</t>
  </si>
  <si>
    <t>Т0707</t>
  </si>
  <si>
    <t>Т0708</t>
  </si>
  <si>
    <t>Игоревна</t>
  </si>
  <si>
    <t>Владимировна</t>
  </si>
  <si>
    <t>Ильинична</t>
  </si>
  <si>
    <t>Борисовна</t>
  </si>
  <si>
    <t>Василиса</t>
  </si>
  <si>
    <t>Ярослава</t>
  </si>
  <si>
    <t>Т0901</t>
  </si>
  <si>
    <t>Т0903</t>
  </si>
  <si>
    <t>Т0904</t>
  </si>
  <si>
    <t>Т0905</t>
  </si>
  <si>
    <t>Т0906</t>
  </si>
  <si>
    <t>Адриановна</t>
  </si>
  <si>
    <t>Т0907</t>
  </si>
  <si>
    <t>Марфа</t>
  </si>
  <si>
    <t>Т0908</t>
  </si>
  <si>
    <t>Вадимовна</t>
  </si>
  <si>
    <t>Т0909</t>
  </si>
  <si>
    <t>Юлия</t>
  </si>
  <si>
    <t>Т0910</t>
  </si>
  <si>
    <t>Т0911</t>
  </si>
  <si>
    <t>Т0912</t>
  </si>
  <si>
    <t>Т0913</t>
  </si>
  <si>
    <t>Максимовна</t>
  </si>
  <si>
    <t>Т0914</t>
  </si>
  <si>
    <t>Т0915</t>
  </si>
  <si>
    <t>Т0916</t>
  </si>
  <si>
    <t>Т0917</t>
  </si>
  <si>
    <t>Ефимовна</t>
  </si>
  <si>
    <t>Т0918</t>
  </si>
  <si>
    <t>Рената</t>
  </si>
  <si>
    <t>Ильясовна</t>
  </si>
  <si>
    <t>Т0920</t>
  </si>
  <si>
    <t>Т0951</t>
  </si>
  <si>
    <t>Алексеевич</t>
  </si>
  <si>
    <t>Артем</t>
  </si>
  <si>
    <t>Т0509</t>
  </si>
  <si>
    <t>Кирилл</t>
  </si>
  <si>
    <t>Егор</t>
  </si>
  <si>
    <t>Т0511</t>
  </si>
  <si>
    <t>м</t>
  </si>
  <si>
    <t>Михаил</t>
  </si>
  <si>
    <t>Олегович</t>
  </si>
  <si>
    <t>Вадим</t>
  </si>
  <si>
    <t>Алиасхаб</t>
  </si>
  <si>
    <t>Мамашевич</t>
  </si>
  <si>
    <t>Александрович</t>
  </si>
  <si>
    <t>Иван</t>
  </si>
  <si>
    <t>Романович</t>
  </si>
  <si>
    <t>Дмитрий</t>
  </si>
  <si>
    <t>Валерьевич</t>
  </si>
  <si>
    <t>Андреевич</t>
  </si>
  <si>
    <t>Владислав</t>
  </si>
  <si>
    <t>Тимофей</t>
  </si>
  <si>
    <t>Т0921</t>
  </si>
  <si>
    <t>Николаевич</t>
  </si>
  <si>
    <t>Т0922</t>
  </si>
  <si>
    <t>Русланович</t>
  </si>
  <si>
    <t>Т0924</t>
  </si>
  <si>
    <t>Т0925</t>
  </si>
  <si>
    <t>Вадимович</t>
  </si>
  <si>
    <t>Т0943</t>
  </si>
  <si>
    <t>Т0923</t>
  </si>
  <si>
    <t>Марк</t>
  </si>
  <si>
    <t>Кириллович</t>
  </si>
  <si>
    <t>Т0946</t>
  </si>
  <si>
    <t>Никита</t>
  </si>
  <si>
    <t>Витальевич</t>
  </si>
  <si>
    <t>Т0935</t>
  </si>
  <si>
    <t>Т0941</t>
  </si>
  <si>
    <t>Степан</t>
  </si>
  <si>
    <t>Т0942</t>
  </si>
  <si>
    <t>Михайлович</t>
  </si>
  <si>
    <t>Т0950</t>
  </si>
  <si>
    <t>И</t>
  </si>
  <si>
    <t>О</t>
  </si>
  <si>
    <t>Ф</t>
  </si>
  <si>
    <t/>
  </si>
  <si>
    <t>З</t>
  </si>
  <si>
    <t>Г</t>
  </si>
  <si>
    <t>Х</t>
  </si>
  <si>
    <t>Б</t>
  </si>
  <si>
    <t>К</t>
  </si>
  <si>
    <t>Н</t>
  </si>
  <si>
    <t>У</t>
  </si>
  <si>
    <t>Ц</t>
  </si>
  <si>
    <t>А</t>
  </si>
  <si>
    <t>Е</t>
  </si>
  <si>
    <t>М</t>
  </si>
  <si>
    <t>Ш</t>
  </si>
  <si>
    <t>Р</t>
  </si>
  <si>
    <t>С</t>
  </si>
  <si>
    <t>Д</t>
  </si>
  <si>
    <t>В</t>
  </si>
  <si>
    <t>П</t>
  </si>
  <si>
    <t>Л</t>
  </si>
  <si>
    <t>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</si>
</sst>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8" x14ac:knownFonts="1">
    <font>
      <sz val="11"/>
      <color theme="1"/>
      <name val="Calibri"/>
    </font>
    <font>
      <sz val="14"/>
      <color theme="1"/>
      <name val="Times New Roman"/>
    </font>
    <font>
      <b/>
      <sz val="14"/>
      <color theme="1"/>
      <name val="Times New Roman"/>
    </font>
    <font>
      <sz val="14"/>
      <name val="Times New Roman"/>
    </font>
    <font>
      <sz val="14"/>
      <color rgb="FF000000"/>
      <name val="Times New Roman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1" fontId="1" fillId="0" borderId="0" xfId="0" applyNumberFormat="1" applyFont="1"/>
    <xf numFmtId="49" fontId="1" fillId="0" borderId="0" xfId="0" applyNumberFormat="1" applyFont="1"/>
    <xf numFmtId="0" fontId="2" fillId="0" borderId="0" xfId="0" applyFont="1"/>
    <xf numFmtId="0" fontId="1" fillId="0" borderId="0" xfId="0" applyFont="1" applyAlignment="1">
      <alignment vertical="distributed"/>
    </xf>
    <xf numFmtId="0" fontId="1" fillId="0" borderId="1" xfId="0" applyFont="1" applyBorder="1"/>
    <xf numFmtId="0" fontId="5" fillId="0" borderId="1" xfId="0" applyFont="1" applyBorder="1"/>
    <xf numFmtId="164" fontId="5" fillId="0" borderId="1" xfId="0" applyNumberFormat="1" applyFont="1" applyBorder="1"/>
    <xf numFmtId="1" fontId="5" fillId="0" borderId="1" xfId="0" applyNumberFormat="1" applyFont="1" applyBorder="1"/>
    <xf numFmtId="0" fontId="6" fillId="0" borderId="1" xfId="0" applyFont="1" applyBorder="1"/>
    <xf numFmtId="0" fontId="7" fillId="0" borderId="1" xfId="0" applyFont="1" applyBorder="1"/>
    <xf numFmtId="9" fontId="7" fillId="0" borderId="1" xfId="0" applyNumberFormat="1" applyFont="1" applyBorder="1"/>
    <xf numFmtId="1" fontId="7" fillId="0" borderId="1" xfId="0" applyNumberFormat="1" applyFont="1" applyBorder="1"/>
    <xf numFmtId="1" fontId="6" fillId="0" borderId="1" xfId="0" applyNumberFormat="1" applyFont="1" applyBorder="1" applyAlignment="1">
      <alignment horizontal="right"/>
    </xf>
    <xf numFmtId="0" fontId="1" fillId="0" borderId="6" xfId="0" applyFont="1" applyBorder="1"/>
    <xf numFmtId="0" fontId="5" fillId="0" borderId="6" xfId="0" applyFont="1" applyBorder="1"/>
    <xf numFmtId="164" fontId="5" fillId="0" borderId="6" xfId="0" applyNumberFormat="1" applyFont="1" applyBorder="1"/>
    <xf numFmtId="1" fontId="5" fillId="0" borderId="6" xfId="0" applyNumberFormat="1" applyFont="1" applyBorder="1"/>
    <xf numFmtId="0" fontId="6" fillId="0" borderId="6" xfId="0" applyFont="1" applyBorder="1"/>
    <xf numFmtId="9" fontId="7" fillId="0" borderId="6" xfId="0" applyNumberFormat="1" applyFont="1" applyBorder="1"/>
    <xf numFmtId="0" fontId="7" fillId="0" borderId="6" xfId="0" applyFont="1" applyBorder="1"/>
    <xf numFmtId="0" fontId="1" fillId="0" borderId="7" xfId="0" applyFont="1" applyBorder="1"/>
    <xf numFmtId="1" fontId="1" fillId="0" borderId="7" xfId="0" applyNumberFormat="1" applyFont="1" applyBorder="1"/>
    <xf numFmtId="0" fontId="3" fillId="0" borderId="7" xfId="0" applyFont="1" applyBorder="1"/>
    <xf numFmtId="9" fontId="4" fillId="0" borderId="7" xfId="0" applyNumberFormat="1" applyFont="1" applyBorder="1"/>
    <xf numFmtId="0" fontId="4" fillId="0" borderId="7" xfId="0" applyFont="1" applyBorder="1"/>
    <xf numFmtId="0" fontId="1" fillId="0" borderId="1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1" fontId="1" fillId="0" borderId="4" xfId="0" applyNumberFormat="1" applyFont="1" applyBorder="1" applyAlignment="1">
      <alignment horizontal="center" vertical="top" wrapText="1"/>
    </xf>
    <xf numFmtId="1" fontId="1" fillId="0" borderId="5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0" xfId="0" applyFont="1"/>
    <xf numFmtId="0" fontId="1" fillId="0" borderId="0" xfId="0" applyFont="1" applyBorder="1"/>
    <xf numFmtId="0" fontId="5" fillId="0" borderId="0" xfId="0" applyFont="1" applyBorder="1"/>
    <xf numFmtId="0" fontId="1" fillId="0" borderId="0" xfId="0" applyFont="1" applyBorder="1" applyAlignment="1">
      <alignment horizontal="center" vertical="top" wrapText="1"/>
    </xf>
    <xf numFmtId="164" fontId="5" fillId="0" borderId="0" xfId="0" applyNumberFormat="1" applyFont="1" applyBorder="1"/>
    <xf numFmtId="1" fontId="5" fillId="0" borderId="0" xfId="0" applyNumberFormat="1" applyFont="1" applyBorder="1"/>
    <xf numFmtId="0" fontId="6" fillId="0" borderId="0" xfId="0" applyFont="1" applyBorder="1"/>
    <xf numFmtId="0" fontId="7" fillId="0" borderId="0" xfId="0" applyFont="1" applyBorder="1"/>
    <xf numFmtId="9" fontId="7" fillId="0" borderId="0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R57"/>
  <sheetViews>
    <sheetView tabSelected="1" zoomScale="70" zoomScaleNormal="70" workbookViewId="0">
      <selection activeCell="D1" sqref="D1:D1048576"/>
    </sheetView>
  </sheetViews>
  <sheetFormatPr defaultColWidth="9.08984375" defaultRowHeight="18" x14ac:dyDescent="0.4"/>
  <cols>
    <col min="1" max="1" width="7.453125" style="1" customWidth="1"/>
    <col min="2" max="2" width="6.90625" style="1" hidden="1" customWidth="1"/>
    <col min="3" max="3" width="6.90625" style="1" customWidth="1"/>
    <col min="4" max="4" width="18" style="1" hidden="1" customWidth="1"/>
    <col min="5" max="5" width="22.08984375" style="1" hidden="1" customWidth="1"/>
    <col min="6" max="6" width="4.08984375" style="1" hidden="1" customWidth="1"/>
    <col min="7" max="8" width="4.08984375" style="1" customWidth="1"/>
    <col min="9" max="9" width="13.08984375" style="1" customWidth="1"/>
    <col min="10" max="10" width="8.08984375" style="2" customWidth="1"/>
    <col min="11" max="11" width="12.453125" style="1" hidden="1" customWidth="1"/>
    <col min="12" max="12" width="25.54296875" style="1" customWidth="1"/>
    <col min="13" max="14" width="6.08984375" style="1" customWidth="1"/>
    <col min="15" max="15" width="10.08984375" style="3" customWidth="1"/>
    <col min="16" max="17" width="10" style="1" customWidth="1"/>
    <col min="18" max="18" width="12.54296875" style="3" customWidth="1"/>
    <col min="19" max="19" width="9.08984375" style="1" bestFit="1" customWidth="1"/>
    <col min="20" max="16384" width="9.08984375" style="1"/>
  </cols>
  <sheetData>
    <row r="3" spans="1:18" x14ac:dyDescent="0.4">
      <c r="A3" s="1" t="s">
        <v>0</v>
      </c>
      <c r="K3" s="4"/>
      <c r="L3" s="4" t="s">
        <v>1</v>
      </c>
    </row>
    <row r="4" spans="1:18" x14ac:dyDescent="0.4">
      <c r="A4" s="40" t="s">
        <v>2</v>
      </c>
      <c r="B4" s="40"/>
      <c r="C4" s="40"/>
      <c r="D4" s="40"/>
    </row>
    <row r="5" spans="1:18" s="5" customFormat="1" ht="22.5" customHeight="1" x14ac:dyDescent="0.35">
      <c r="A5" s="31" t="s">
        <v>3</v>
      </c>
      <c r="B5" s="31" t="s">
        <v>4</v>
      </c>
      <c r="C5" s="27" t="s">
        <v>150</v>
      </c>
      <c r="D5" s="31" t="s">
        <v>5</v>
      </c>
      <c r="E5" s="31" t="s">
        <v>6</v>
      </c>
      <c r="F5" s="31"/>
      <c r="G5" s="39" t="s">
        <v>148</v>
      </c>
      <c r="H5" s="39" t="s">
        <v>149</v>
      </c>
      <c r="I5" s="31" t="s">
        <v>7</v>
      </c>
      <c r="J5" s="28" t="s">
        <v>8</v>
      </c>
      <c r="K5" s="31" t="s">
        <v>9</v>
      </c>
      <c r="L5" s="31" t="s">
        <v>10</v>
      </c>
      <c r="M5" s="37" t="s">
        <v>11</v>
      </c>
      <c r="N5" s="38"/>
      <c r="O5" s="34" t="s">
        <v>12</v>
      </c>
      <c r="P5" s="31" t="s">
        <v>13</v>
      </c>
      <c r="Q5" s="31" t="s">
        <v>14</v>
      </c>
      <c r="R5" s="34" t="s">
        <v>15</v>
      </c>
    </row>
    <row r="6" spans="1:18" s="5" customFormat="1" ht="16.5" customHeight="1" x14ac:dyDescent="0.35">
      <c r="A6" s="32"/>
      <c r="B6" s="32"/>
      <c r="C6" s="27" t="s">
        <v>151</v>
      </c>
      <c r="D6" s="32"/>
      <c r="E6" s="32"/>
      <c r="F6" s="32"/>
      <c r="G6" s="32"/>
      <c r="H6" s="32"/>
      <c r="I6" s="32"/>
      <c r="J6" s="29"/>
      <c r="K6" s="32"/>
      <c r="L6" s="32"/>
      <c r="M6" s="31" t="s">
        <v>16</v>
      </c>
      <c r="N6" s="31" t="s">
        <v>17</v>
      </c>
      <c r="O6" s="35"/>
      <c r="P6" s="32"/>
      <c r="Q6" s="32"/>
      <c r="R6" s="35"/>
    </row>
    <row r="7" spans="1:18" s="5" customFormat="1" x14ac:dyDescent="0.35">
      <c r="A7" s="33"/>
      <c r="B7" s="33"/>
      <c r="C7" s="27" t="s">
        <v>151</v>
      </c>
      <c r="D7" s="33"/>
      <c r="E7" s="33"/>
      <c r="F7" s="33"/>
      <c r="G7" s="33"/>
      <c r="H7" s="33"/>
      <c r="I7" s="33"/>
      <c r="J7" s="30"/>
      <c r="K7" s="33"/>
      <c r="L7" s="33"/>
      <c r="M7" s="33"/>
      <c r="N7" s="33"/>
      <c r="O7" s="36"/>
      <c r="P7" s="33"/>
      <c r="Q7" s="33"/>
      <c r="R7" s="36"/>
    </row>
    <row r="8" spans="1:18" x14ac:dyDescent="0.4">
      <c r="A8" s="6">
        <v>5</v>
      </c>
      <c r="B8" s="7" t="s">
        <v>18</v>
      </c>
      <c r="C8" s="27" t="s">
        <v>152</v>
      </c>
      <c r="D8" s="7" t="s">
        <v>37</v>
      </c>
      <c r="E8" s="7" t="s">
        <v>38</v>
      </c>
      <c r="F8" s="8"/>
      <c r="G8" s="8" t="str">
        <f t="shared" ref="G8:G15" si="0">LEFT(D8,1)</f>
        <v>А</v>
      </c>
      <c r="H8" s="8" t="str">
        <f t="shared" ref="H8:H15" si="1">LEFT(E8,1)</f>
        <v>А</v>
      </c>
      <c r="I8" s="7">
        <v>760184</v>
      </c>
      <c r="J8" s="9">
        <v>5</v>
      </c>
      <c r="K8" s="7" t="s">
        <v>39</v>
      </c>
      <c r="L8" s="7" t="s">
        <v>22</v>
      </c>
      <c r="M8" s="7">
        <v>7</v>
      </c>
      <c r="N8" s="7">
        <v>4</v>
      </c>
      <c r="O8" s="10">
        <f>SUM(M8:N8)</f>
        <v>11</v>
      </c>
      <c r="P8" s="11">
        <v>35</v>
      </c>
      <c r="Q8" s="12">
        <f t="shared" ref="Q8:Q15" si="2">O8/P8</f>
        <v>0.31428571428571428</v>
      </c>
      <c r="R8" s="11" t="str">
        <f t="shared" ref="R8:R15" si="3">IF(O8&gt;75%*P8, "Победитель", IF(O8&gt;50%*P8, "Призёр", "Участник"))</f>
        <v>Участник</v>
      </c>
    </row>
    <row r="9" spans="1:18" x14ac:dyDescent="0.4">
      <c r="A9" s="6">
        <v>6</v>
      </c>
      <c r="B9" s="7" t="s">
        <v>18</v>
      </c>
      <c r="C9" s="27" t="s">
        <v>153</v>
      </c>
      <c r="D9" s="7" t="s">
        <v>23</v>
      </c>
      <c r="E9" s="7" t="s">
        <v>24</v>
      </c>
      <c r="F9" s="8"/>
      <c r="G9" s="8" t="str">
        <f t="shared" si="0"/>
        <v>В</v>
      </c>
      <c r="H9" s="8" t="str">
        <f t="shared" si="1"/>
        <v>О</v>
      </c>
      <c r="I9" s="7">
        <v>760184</v>
      </c>
      <c r="J9" s="9">
        <v>5</v>
      </c>
      <c r="K9" s="7" t="s">
        <v>25</v>
      </c>
      <c r="L9" s="10" t="s">
        <v>22</v>
      </c>
      <c r="M9" s="7">
        <v>5</v>
      </c>
      <c r="N9" s="7">
        <v>5</v>
      </c>
      <c r="O9" s="10">
        <f>SUM(M9, N9)</f>
        <v>10</v>
      </c>
      <c r="P9" s="11">
        <v>35</v>
      </c>
      <c r="Q9" s="12">
        <f t="shared" si="2"/>
        <v>0.2857142857142857</v>
      </c>
      <c r="R9" s="11" t="str">
        <f t="shared" si="3"/>
        <v>Участник</v>
      </c>
    </row>
    <row r="10" spans="1:18" x14ac:dyDescent="0.4">
      <c r="A10" s="6">
        <v>11</v>
      </c>
      <c r="B10" s="7" t="s">
        <v>18</v>
      </c>
      <c r="C10" s="27" t="s">
        <v>154</v>
      </c>
      <c r="D10" s="7" t="s">
        <v>32</v>
      </c>
      <c r="E10" s="7" t="s">
        <v>33</v>
      </c>
      <c r="F10" s="8"/>
      <c r="G10" s="8" t="str">
        <f t="shared" si="0"/>
        <v>А</v>
      </c>
      <c r="H10" s="8" t="str">
        <f t="shared" si="1"/>
        <v>Б</v>
      </c>
      <c r="I10" s="7">
        <v>760184</v>
      </c>
      <c r="J10" s="13">
        <v>5</v>
      </c>
      <c r="K10" s="11" t="s">
        <v>34</v>
      </c>
      <c r="L10" s="10" t="s">
        <v>22</v>
      </c>
      <c r="M10" s="10">
        <v>6</v>
      </c>
      <c r="N10" s="10">
        <v>2</v>
      </c>
      <c r="O10" s="10">
        <f t="shared" ref="O10:O15" si="4">SUM(M10:N10)</f>
        <v>8</v>
      </c>
      <c r="P10" s="11">
        <v>35</v>
      </c>
      <c r="Q10" s="12">
        <f t="shared" si="2"/>
        <v>0.22857142857142856</v>
      </c>
      <c r="R10" s="11" t="str">
        <f t="shared" si="3"/>
        <v>Участник</v>
      </c>
    </row>
    <row r="11" spans="1:18" x14ac:dyDescent="0.4">
      <c r="A11" s="6">
        <v>12</v>
      </c>
      <c r="B11" s="7" t="s">
        <v>18</v>
      </c>
      <c r="C11" s="27" t="s">
        <v>155</v>
      </c>
      <c r="D11" s="7" t="s">
        <v>29</v>
      </c>
      <c r="E11" s="7" t="s">
        <v>30</v>
      </c>
      <c r="F11" s="8"/>
      <c r="G11" s="8" t="str">
        <f t="shared" si="0"/>
        <v>А</v>
      </c>
      <c r="H11" s="8" t="str">
        <f t="shared" si="1"/>
        <v>А</v>
      </c>
      <c r="I11" s="7">
        <v>760184</v>
      </c>
      <c r="J11" s="13">
        <v>5</v>
      </c>
      <c r="K11" s="11" t="s">
        <v>31</v>
      </c>
      <c r="L11" s="10" t="s">
        <v>22</v>
      </c>
      <c r="M11" s="10">
        <v>7</v>
      </c>
      <c r="N11" s="10">
        <v>0</v>
      </c>
      <c r="O11" s="10">
        <f t="shared" si="4"/>
        <v>7</v>
      </c>
      <c r="P11" s="11">
        <v>35</v>
      </c>
      <c r="Q11" s="12">
        <f t="shared" si="2"/>
        <v>0.2</v>
      </c>
      <c r="R11" s="11" t="str">
        <f t="shared" si="3"/>
        <v>Участник</v>
      </c>
    </row>
    <row r="12" spans="1:18" x14ac:dyDescent="0.4">
      <c r="A12" s="6">
        <v>13</v>
      </c>
      <c r="B12" s="7" t="s">
        <v>18</v>
      </c>
      <c r="C12" s="27" t="s">
        <v>156</v>
      </c>
      <c r="D12" s="7" t="s">
        <v>19</v>
      </c>
      <c r="E12" s="7" t="s">
        <v>20</v>
      </c>
      <c r="F12" s="8"/>
      <c r="G12" s="8" t="str">
        <f t="shared" si="0"/>
        <v>Л</v>
      </c>
      <c r="H12" s="8" t="str">
        <f t="shared" si="1"/>
        <v>Д</v>
      </c>
      <c r="I12" s="7">
        <v>760184</v>
      </c>
      <c r="J12" s="9">
        <v>5</v>
      </c>
      <c r="K12" s="7" t="s">
        <v>21</v>
      </c>
      <c r="L12" s="7" t="s">
        <v>22</v>
      </c>
      <c r="M12" s="7">
        <v>7</v>
      </c>
      <c r="N12" s="7">
        <v>0</v>
      </c>
      <c r="O12" s="10">
        <f t="shared" si="4"/>
        <v>7</v>
      </c>
      <c r="P12" s="11">
        <v>35</v>
      </c>
      <c r="Q12" s="12">
        <f t="shared" si="2"/>
        <v>0.2</v>
      </c>
      <c r="R12" s="11" t="str">
        <f t="shared" si="3"/>
        <v>Участник</v>
      </c>
    </row>
    <row r="13" spans="1:18" x14ac:dyDescent="0.4">
      <c r="A13" s="6">
        <v>15</v>
      </c>
      <c r="B13" s="10" t="s">
        <v>18</v>
      </c>
      <c r="C13" s="27" t="s">
        <v>154</v>
      </c>
      <c r="D13" s="10" t="s">
        <v>35</v>
      </c>
      <c r="E13" s="10" t="s">
        <v>33</v>
      </c>
      <c r="F13" s="8"/>
      <c r="G13" s="8" t="str">
        <f t="shared" si="0"/>
        <v>М</v>
      </c>
      <c r="H13" s="8" t="str">
        <f t="shared" si="1"/>
        <v>Б</v>
      </c>
      <c r="I13" s="7">
        <v>760184</v>
      </c>
      <c r="J13" s="14">
        <v>5</v>
      </c>
      <c r="K13" s="10" t="s">
        <v>36</v>
      </c>
      <c r="L13" s="10" t="s">
        <v>22</v>
      </c>
      <c r="M13" s="7">
        <v>5</v>
      </c>
      <c r="N13" s="7">
        <v>2</v>
      </c>
      <c r="O13" s="10">
        <f t="shared" si="4"/>
        <v>7</v>
      </c>
      <c r="P13" s="11">
        <v>35</v>
      </c>
      <c r="Q13" s="12">
        <f t="shared" si="2"/>
        <v>0.2</v>
      </c>
      <c r="R13" s="11" t="str">
        <f t="shared" si="3"/>
        <v>Участник</v>
      </c>
    </row>
    <row r="14" spans="1:18" x14ac:dyDescent="0.4">
      <c r="A14" s="6">
        <v>16</v>
      </c>
      <c r="B14" s="7" t="s">
        <v>18</v>
      </c>
      <c r="C14" s="27" t="s">
        <v>157</v>
      </c>
      <c r="D14" s="7" t="s">
        <v>40</v>
      </c>
      <c r="E14" s="7" t="s">
        <v>41</v>
      </c>
      <c r="F14" s="8"/>
      <c r="G14" s="8" t="str">
        <f t="shared" si="0"/>
        <v>Е</v>
      </c>
      <c r="H14" s="8" t="str">
        <f t="shared" si="1"/>
        <v>В</v>
      </c>
      <c r="I14" s="7">
        <v>760184</v>
      </c>
      <c r="J14" s="9">
        <v>5</v>
      </c>
      <c r="K14" s="7" t="s">
        <v>42</v>
      </c>
      <c r="L14" s="7" t="s">
        <v>22</v>
      </c>
      <c r="M14" s="7">
        <v>4</v>
      </c>
      <c r="N14" s="7">
        <v>2</v>
      </c>
      <c r="O14" s="10">
        <f t="shared" si="4"/>
        <v>6</v>
      </c>
      <c r="P14" s="11">
        <v>35</v>
      </c>
      <c r="Q14" s="12">
        <f t="shared" si="2"/>
        <v>0.17142857142857143</v>
      </c>
      <c r="R14" s="11" t="str">
        <f t="shared" si="3"/>
        <v>Участник</v>
      </c>
    </row>
    <row r="15" spans="1:18" x14ac:dyDescent="0.4">
      <c r="A15" s="6">
        <v>18</v>
      </c>
      <c r="B15" s="7" t="s">
        <v>18</v>
      </c>
      <c r="C15" s="27" t="s">
        <v>158</v>
      </c>
      <c r="D15" s="7" t="s">
        <v>26</v>
      </c>
      <c r="E15" s="7" t="s">
        <v>27</v>
      </c>
      <c r="F15" s="8"/>
      <c r="G15" s="8" t="str">
        <f t="shared" si="0"/>
        <v>В</v>
      </c>
      <c r="H15" s="8" t="str">
        <f t="shared" si="1"/>
        <v>М</v>
      </c>
      <c r="I15" s="7">
        <v>760184</v>
      </c>
      <c r="J15" s="13">
        <v>5</v>
      </c>
      <c r="K15" s="11" t="s">
        <v>28</v>
      </c>
      <c r="L15" s="10" t="s">
        <v>22</v>
      </c>
      <c r="M15" s="10">
        <v>5</v>
      </c>
      <c r="N15" s="10">
        <v>0</v>
      </c>
      <c r="O15" s="10">
        <f t="shared" si="4"/>
        <v>5</v>
      </c>
      <c r="P15" s="11">
        <v>35</v>
      </c>
      <c r="Q15" s="12">
        <f t="shared" si="2"/>
        <v>0.14285714285714285</v>
      </c>
      <c r="R15" s="11" t="str">
        <f t="shared" si="3"/>
        <v>Участник</v>
      </c>
    </row>
    <row r="16" spans="1:18" x14ac:dyDescent="0.4">
      <c r="A16" s="6">
        <v>92</v>
      </c>
      <c r="B16" s="7" t="s">
        <v>18</v>
      </c>
      <c r="C16" s="27" t="s">
        <v>156</v>
      </c>
      <c r="D16" s="7" t="s">
        <v>54</v>
      </c>
      <c r="E16" s="7" t="s">
        <v>47</v>
      </c>
      <c r="F16" s="8"/>
      <c r="G16" s="8" t="str">
        <f t="shared" ref="G16:G29" si="5">LEFT(D16,1)</f>
        <v>М</v>
      </c>
      <c r="H16" s="8" t="str">
        <f t="shared" ref="H16:H29" si="6">LEFT(E16,1)</f>
        <v>А</v>
      </c>
      <c r="I16" s="7">
        <v>760184</v>
      </c>
      <c r="J16" s="9">
        <v>7</v>
      </c>
      <c r="K16" s="7" t="s">
        <v>64</v>
      </c>
      <c r="L16" s="7" t="s">
        <v>22</v>
      </c>
      <c r="M16" s="7">
        <v>14</v>
      </c>
      <c r="N16" s="7">
        <v>0</v>
      </c>
      <c r="O16" s="10">
        <f t="shared" ref="O16:O23" si="7">SUM(M16, N16)</f>
        <v>14</v>
      </c>
      <c r="P16" s="11">
        <v>45</v>
      </c>
      <c r="Q16" s="12">
        <f t="shared" ref="Q16:Q17" si="8">O16/P16</f>
        <v>0.31111111111111112</v>
      </c>
      <c r="R16" s="11" t="str">
        <f t="shared" ref="R16:R23" si="9">IF(O16&gt;75%*P16, "Победитель", IF(O16&gt;50%*P16, "Призёр", "Участник"))</f>
        <v>Участник</v>
      </c>
    </row>
    <row r="17" spans="1:18" x14ac:dyDescent="0.4">
      <c r="A17" s="6">
        <v>96</v>
      </c>
      <c r="B17" s="7" t="s">
        <v>18</v>
      </c>
      <c r="C17" s="27" t="s">
        <v>159</v>
      </c>
      <c r="D17" s="7" t="s">
        <v>49</v>
      </c>
      <c r="E17" s="7" t="s">
        <v>51</v>
      </c>
      <c r="F17" s="8"/>
      <c r="G17" s="8" t="str">
        <f t="shared" si="5"/>
        <v>Л</v>
      </c>
      <c r="H17" s="8" t="str">
        <f t="shared" si="6"/>
        <v>Е</v>
      </c>
      <c r="I17" s="7">
        <v>760184</v>
      </c>
      <c r="J17" s="9">
        <v>7</v>
      </c>
      <c r="K17" s="7" t="s">
        <v>65</v>
      </c>
      <c r="L17" s="7" t="s">
        <v>22</v>
      </c>
      <c r="M17" s="7">
        <v>7</v>
      </c>
      <c r="N17" s="7">
        <v>3</v>
      </c>
      <c r="O17" s="10">
        <f t="shared" si="7"/>
        <v>10</v>
      </c>
      <c r="P17" s="11">
        <v>45</v>
      </c>
      <c r="Q17" s="12">
        <f t="shared" si="8"/>
        <v>0.22222222222222221</v>
      </c>
      <c r="R17" s="11" t="str">
        <f t="shared" si="9"/>
        <v>Участник</v>
      </c>
    </row>
    <row r="18" spans="1:18" x14ac:dyDescent="0.4">
      <c r="A18" s="6">
        <v>97</v>
      </c>
      <c r="B18" s="7" t="s">
        <v>18</v>
      </c>
      <c r="C18" s="27" t="s">
        <v>160</v>
      </c>
      <c r="D18" s="7" t="s">
        <v>66</v>
      </c>
      <c r="E18" s="7" t="s">
        <v>67</v>
      </c>
      <c r="F18" s="8"/>
      <c r="G18" s="8" t="str">
        <f t="shared" si="5"/>
        <v>М</v>
      </c>
      <c r="H18" s="8" t="str">
        <f t="shared" si="6"/>
        <v>Н</v>
      </c>
      <c r="I18" s="7">
        <v>760184</v>
      </c>
      <c r="J18" s="13">
        <v>7</v>
      </c>
      <c r="K18" s="10" t="s">
        <v>68</v>
      </c>
      <c r="L18" s="10" t="s">
        <v>22</v>
      </c>
      <c r="M18" s="10">
        <v>6</v>
      </c>
      <c r="N18" s="10">
        <v>3</v>
      </c>
      <c r="O18" s="10">
        <f t="shared" si="7"/>
        <v>9</v>
      </c>
      <c r="P18" s="11">
        <v>45</v>
      </c>
      <c r="Q18" s="12">
        <f t="shared" ref="Q18:Q28" si="10">O18/P18</f>
        <v>0.2</v>
      </c>
      <c r="R18" s="11" t="str">
        <f t="shared" si="9"/>
        <v>Участник</v>
      </c>
    </row>
    <row r="19" spans="1:18" x14ac:dyDescent="0.4">
      <c r="A19" s="6">
        <v>98</v>
      </c>
      <c r="B19" s="7" t="s">
        <v>18</v>
      </c>
      <c r="C19" s="27" t="s">
        <v>153</v>
      </c>
      <c r="D19" s="7" t="s">
        <v>26</v>
      </c>
      <c r="E19" s="7" t="s">
        <v>62</v>
      </c>
      <c r="F19" s="8"/>
      <c r="G19" s="8" t="str">
        <f t="shared" si="5"/>
        <v>В</v>
      </c>
      <c r="H19" s="8" t="str">
        <f t="shared" si="6"/>
        <v>А</v>
      </c>
      <c r="I19" s="7">
        <v>760184</v>
      </c>
      <c r="J19" s="9">
        <v>7</v>
      </c>
      <c r="K19" s="7" t="s">
        <v>61</v>
      </c>
      <c r="L19" s="7" t="s">
        <v>22</v>
      </c>
      <c r="M19" s="7">
        <v>9</v>
      </c>
      <c r="N19" s="7">
        <v>0</v>
      </c>
      <c r="O19" s="10">
        <f t="shared" si="7"/>
        <v>9</v>
      </c>
      <c r="P19" s="11">
        <v>45</v>
      </c>
      <c r="Q19" s="12">
        <f t="shared" si="10"/>
        <v>0.2</v>
      </c>
      <c r="R19" s="11" t="str">
        <f t="shared" si="9"/>
        <v>Участник</v>
      </c>
    </row>
    <row r="20" spans="1:18" x14ac:dyDescent="0.4">
      <c r="A20" s="6">
        <v>100</v>
      </c>
      <c r="B20" s="7" t="s">
        <v>18</v>
      </c>
      <c r="C20" s="27" t="s">
        <v>155</v>
      </c>
      <c r="D20" s="7" t="s">
        <v>52</v>
      </c>
      <c r="E20" s="7" t="s">
        <v>20</v>
      </c>
      <c r="F20" s="8"/>
      <c r="G20" s="8" t="str">
        <f t="shared" si="5"/>
        <v>Е</v>
      </c>
      <c r="H20" s="8" t="str">
        <f t="shared" si="6"/>
        <v>Д</v>
      </c>
      <c r="I20" s="7">
        <v>760184</v>
      </c>
      <c r="J20" s="9">
        <v>7</v>
      </c>
      <c r="K20" s="7" t="s">
        <v>74</v>
      </c>
      <c r="L20" s="7" t="s">
        <v>22</v>
      </c>
      <c r="M20" s="7">
        <v>8</v>
      </c>
      <c r="N20" s="7">
        <v>0</v>
      </c>
      <c r="O20" s="10">
        <f t="shared" si="7"/>
        <v>8</v>
      </c>
      <c r="P20" s="11">
        <v>45</v>
      </c>
      <c r="Q20" s="12">
        <f t="shared" si="10"/>
        <v>0.17777777777777778</v>
      </c>
      <c r="R20" s="11" t="str">
        <f t="shared" si="9"/>
        <v>Участник</v>
      </c>
    </row>
    <row r="21" spans="1:18" x14ac:dyDescent="0.4">
      <c r="A21" s="6">
        <v>104</v>
      </c>
      <c r="B21" s="7" t="s">
        <v>18</v>
      </c>
      <c r="C21" s="27" t="s">
        <v>156</v>
      </c>
      <c r="D21" s="7" t="s">
        <v>71</v>
      </c>
      <c r="E21" s="7" t="s">
        <v>72</v>
      </c>
      <c r="F21" s="8"/>
      <c r="G21" s="8" t="str">
        <f t="shared" si="5"/>
        <v>М</v>
      </c>
      <c r="H21" s="8" t="str">
        <f t="shared" si="6"/>
        <v>К</v>
      </c>
      <c r="I21" s="7">
        <v>760184</v>
      </c>
      <c r="J21" s="9">
        <v>7</v>
      </c>
      <c r="K21" s="7" t="s">
        <v>73</v>
      </c>
      <c r="L21" s="7" t="s">
        <v>22</v>
      </c>
      <c r="M21" s="7">
        <v>7</v>
      </c>
      <c r="N21" s="7">
        <v>0</v>
      </c>
      <c r="O21" s="10">
        <f t="shared" si="7"/>
        <v>7</v>
      </c>
      <c r="P21" s="11">
        <v>45</v>
      </c>
      <c r="Q21" s="12">
        <f t="shared" si="10"/>
        <v>0.15555555555555556</v>
      </c>
      <c r="R21" s="11" t="str">
        <f t="shared" si="9"/>
        <v>Участник</v>
      </c>
    </row>
    <row r="22" spans="1:18" x14ac:dyDescent="0.4">
      <c r="A22" s="6">
        <v>105</v>
      </c>
      <c r="B22" s="7" t="s">
        <v>18</v>
      </c>
      <c r="C22" s="27" t="s">
        <v>154</v>
      </c>
      <c r="D22" s="7" t="s">
        <v>60</v>
      </c>
      <c r="E22" s="7" t="s">
        <v>63</v>
      </c>
      <c r="F22" s="8"/>
      <c r="G22" s="8" t="str">
        <f t="shared" si="5"/>
        <v>И</v>
      </c>
      <c r="H22" s="8" t="str">
        <f t="shared" si="6"/>
        <v>В</v>
      </c>
      <c r="I22" s="7">
        <v>760184</v>
      </c>
      <c r="J22" s="9">
        <v>7</v>
      </c>
      <c r="K22" s="7" t="s">
        <v>59</v>
      </c>
      <c r="L22" s="7" t="s">
        <v>22</v>
      </c>
      <c r="M22" s="7">
        <v>7</v>
      </c>
      <c r="N22" s="7">
        <v>0</v>
      </c>
      <c r="O22" s="10">
        <f t="shared" si="7"/>
        <v>7</v>
      </c>
      <c r="P22" s="11">
        <v>45</v>
      </c>
      <c r="Q22" s="12">
        <f t="shared" si="10"/>
        <v>0.15555555555555556</v>
      </c>
      <c r="R22" s="11" t="str">
        <f t="shared" si="9"/>
        <v>Участник</v>
      </c>
    </row>
    <row r="23" spans="1:18" x14ac:dyDescent="0.4">
      <c r="A23" s="6">
        <v>108</v>
      </c>
      <c r="B23" s="7" t="s">
        <v>18</v>
      </c>
      <c r="C23" s="27" t="s">
        <v>153</v>
      </c>
      <c r="D23" s="7" t="s">
        <v>69</v>
      </c>
      <c r="E23" s="7" t="s">
        <v>30</v>
      </c>
      <c r="F23" s="8"/>
      <c r="G23" s="8" t="str">
        <f t="shared" si="5"/>
        <v>С</v>
      </c>
      <c r="H23" s="8" t="str">
        <f t="shared" si="6"/>
        <v>А</v>
      </c>
      <c r="I23" s="7">
        <v>760184</v>
      </c>
      <c r="J23" s="13">
        <v>7</v>
      </c>
      <c r="K23" s="11" t="s">
        <v>70</v>
      </c>
      <c r="L23" s="10" t="s">
        <v>22</v>
      </c>
      <c r="M23" s="10">
        <v>4</v>
      </c>
      <c r="N23" s="10">
        <v>0</v>
      </c>
      <c r="O23" s="10">
        <f t="shared" si="7"/>
        <v>4</v>
      </c>
      <c r="P23" s="11">
        <v>45</v>
      </c>
      <c r="Q23" s="12">
        <f t="shared" si="10"/>
        <v>8.8888888888888892E-2</v>
      </c>
      <c r="R23" s="11" t="str">
        <f t="shared" si="9"/>
        <v>Участник</v>
      </c>
    </row>
    <row r="24" spans="1:18" x14ac:dyDescent="0.4">
      <c r="A24" s="6">
        <v>124</v>
      </c>
      <c r="B24" s="7" t="s">
        <v>18</v>
      </c>
      <c r="C24" s="27" t="s">
        <v>161</v>
      </c>
      <c r="D24" s="7" t="s">
        <v>92</v>
      </c>
      <c r="E24" s="7" t="s">
        <v>44</v>
      </c>
      <c r="F24" s="8"/>
      <c r="G24" s="8" t="str">
        <f t="shared" si="5"/>
        <v>Ю</v>
      </c>
      <c r="H24" s="8" t="str">
        <f t="shared" si="6"/>
        <v>А</v>
      </c>
      <c r="I24" s="7">
        <v>760184</v>
      </c>
      <c r="J24" s="9">
        <v>9</v>
      </c>
      <c r="K24" s="7" t="s">
        <v>93</v>
      </c>
      <c r="L24" s="10" t="s">
        <v>22</v>
      </c>
      <c r="M24" s="7">
        <v>17</v>
      </c>
      <c r="N24" s="7">
        <v>0</v>
      </c>
      <c r="O24" s="10">
        <f t="shared" ref="O24:O29" si="11">SUM(M24:N24)</f>
        <v>17</v>
      </c>
      <c r="P24" s="11">
        <v>45</v>
      </c>
      <c r="Q24" s="12">
        <f t="shared" si="10"/>
        <v>0.37777777777777777</v>
      </c>
      <c r="R24" s="11" t="str">
        <f t="shared" ref="R24:R42" si="12">IF(O24&gt;75%*P24, "Победитель", IF(O24&gt;50%*P24, "Призёр", "Участник"))</f>
        <v>Участник</v>
      </c>
    </row>
    <row r="25" spans="1:18" x14ac:dyDescent="0.4">
      <c r="A25" s="6">
        <v>125</v>
      </c>
      <c r="B25" s="7" t="s">
        <v>18</v>
      </c>
      <c r="C25" s="27" t="s">
        <v>162</v>
      </c>
      <c r="D25" s="7" t="s">
        <v>50</v>
      </c>
      <c r="E25" s="7" t="s">
        <v>75</v>
      </c>
      <c r="F25" s="8"/>
      <c r="G25" s="8" t="str">
        <f t="shared" si="5"/>
        <v>У</v>
      </c>
      <c r="H25" s="8" t="str">
        <f t="shared" si="6"/>
        <v>И</v>
      </c>
      <c r="I25" s="7">
        <v>760184</v>
      </c>
      <c r="J25" s="9">
        <v>9</v>
      </c>
      <c r="K25" s="7" t="s">
        <v>96</v>
      </c>
      <c r="L25" s="10" t="s">
        <v>22</v>
      </c>
      <c r="M25" s="10">
        <v>15</v>
      </c>
      <c r="N25" s="10">
        <v>0</v>
      </c>
      <c r="O25" s="10">
        <f t="shared" si="11"/>
        <v>15</v>
      </c>
      <c r="P25" s="11">
        <v>45</v>
      </c>
      <c r="Q25" s="12">
        <f t="shared" si="10"/>
        <v>0.33333333333333331</v>
      </c>
      <c r="R25" s="11" t="str">
        <f t="shared" si="12"/>
        <v>Участник</v>
      </c>
    </row>
    <row r="26" spans="1:18" x14ac:dyDescent="0.4">
      <c r="A26" s="6">
        <v>126</v>
      </c>
      <c r="B26" s="7" t="s">
        <v>18</v>
      </c>
      <c r="C26" s="27" t="s">
        <v>163</v>
      </c>
      <c r="D26" s="7" t="s">
        <v>56</v>
      </c>
      <c r="E26" s="7" t="s">
        <v>20</v>
      </c>
      <c r="F26" s="8"/>
      <c r="G26" s="8" t="str">
        <f t="shared" si="5"/>
        <v>К</v>
      </c>
      <c r="H26" s="8" t="str">
        <f t="shared" si="6"/>
        <v>Д</v>
      </c>
      <c r="I26" s="7">
        <v>760184</v>
      </c>
      <c r="J26" s="9">
        <v>9</v>
      </c>
      <c r="K26" s="7" t="s">
        <v>95</v>
      </c>
      <c r="L26" s="7" t="s">
        <v>22</v>
      </c>
      <c r="M26" s="7">
        <v>15</v>
      </c>
      <c r="N26" s="7">
        <v>0</v>
      </c>
      <c r="O26" s="10">
        <f t="shared" si="11"/>
        <v>15</v>
      </c>
      <c r="P26" s="11">
        <v>45</v>
      </c>
      <c r="Q26" s="12">
        <f t="shared" si="10"/>
        <v>0.33333333333333331</v>
      </c>
      <c r="R26" s="11" t="str">
        <f t="shared" si="12"/>
        <v>Участник</v>
      </c>
    </row>
    <row r="27" spans="1:18" x14ac:dyDescent="0.4">
      <c r="A27" s="6">
        <v>127</v>
      </c>
      <c r="B27" s="7" t="s">
        <v>18</v>
      </c>
      <c r="C27" s="27" t="s">
        <v>155</v>
      </c>
      <c r="D27" s="7" t="s">
        <v>52</v>
      </c>
      <c r="E27" s="7" t="s">
        <v>97</v>
      </c>
      <c r="F27" s="8"/>
      <c r="G27" s="8" t="str">
        <f t="shared" si="5"/>
        <v>Е</v>
      </c>
      <c r="H27" s="8" t="str">
        <f t="shared" si="6"/>
        <v>М</v>
      </c>
      <c r="I27" s="7">
        <v>760184</v>
      </c>
      <c r="J27" s="9">
        <v>9</v>
      </c>
      <c r="K27" s="7" t="s">
        <v>98</v>
      </c>
      <c r="L27" s="7" t="s">
        <v>22</v>
      </c>
      <c r="M27" s="7">
        <v>14</v>
      </c>
      <c r="N27" s="7">
        <v>0</v>
      </c>
      <c r="O27" s="10">
        <f t="shared" si="11"/>
        <v>14</v>
      </c>
      <c r="P27" s="11">
        <v>45</v>
      </c>
      <c r="Q27" s="12">
        <f t="shared" si="10"/>
        <v>0.31111111111111112</v>
      </c>
      <c r="R27" s="11" t="str">
        <f t="shared" si="12"/>
        <v>Участник</v>
      </c>
    </row>
    <row r="28" spans="1:18" x14ac:dyDescent="0.4">
      <c r="A28" s="6">
        <v>128</v>
      </c>
      <c r="B28" s="7" t="s">
        <v>18</v>
      </c>
      <c r="C28" s="27" t="s">
        <v>162</v>
      </c>
      <c r="D28" s="7" t="s">
        <v>48</v>
      </c>
      <c r="E28" s="7" t="s">
        <v>102</v>
      </c>
      <c r="F28" s="8"/>
      <c r="G28" s="8" t="str">
        <f t="shared" si="5"/>
        <v>Е</v>
      </c>
      <c r="H28" s="8" t="str">
        <f t="shared" si="6"/>
        <v>Е</v>
      </c>
      <c r="I28" s="7">
        <v>760184</v>
      </c>
      <c r="J28" s="9">
        <v>9</v>
      </c>
      <c r="K28" s="7" t="s">
        <v>103</v>
      </c>
      <c r="L28" s="7" t="s">
        <v>22</v>
      </c>
      <c r="M28" s="7">
        <v>14</v>
      </c>
      <c r="N28" s="7">
        <v>0</v>
      </c>
      <c r="O28" s="10">
        <f t="shared" si="11"/>
        <v>14</v>
      </c>
      <c r="P28" s="11">
        <v>45</v>
      </c>
      <c r="Q28" s="12">
        <f t="shared" si="10"/>
        <v>0.31111111111111112</v>
      </c>
      <c r="R28" s="11" t="str">
        <f t="shared" si="12"/>
        <v>Участник</v>
      </c>
    </row>
    <row r="29" spans="1:18" x14ac:dyDescent="0.4">
      <c r="A29" s="6">
        <v>129</v>
      </c>
      <c r="B29" s="7" t="s">
        <v>18</v>
      </c>
      <c r="C29" s="27" t="s">
        <v>164</v>
      </c>
      <c r="D29" s="7" t="s">
        <v>79</v>
      </c>
      <c r="E29" s="7" t="s">
        <v>27</v>
      </c>
      <c r="F29" s="8"/>
      <c r="G29" s="8" t="str">
        <f t="shared" si="5"/>
        <v>В</v>
      </c>
      <c r="H29" s="8" t="str">
        <f t="shared" si="6"/>
        <v>М</v>
      </c>
      <c r="I29" s="7">
        <v>760184</v>
      </c>
      <c r="J29" s="9">
        <v>9</v>
      </c>
      <c r="K29" s="7" t="s">
        <v>107</v>
      </c>
      <c r="L29" s="7" t="s">
        <v>22</v>
      </c>
      <c r="M29" s="7">
        <v>14</v>
      </c>
      <c r="N29" s="7">
        <v>0</v>
      </c>
      <c r="O29" s="10">
        <f t="shared" si="11"/>
        <v>14</v>
      </c>
      <c r="P29" s="11">
        <v>45</v>
      </c>
      <c r="Q29" s="12">
        <f t="shared" ref="Q29:Q42" si="13">O29/P29</f>
        <v>0.31111111111111112</v>
      </c>
      <c r="R29" s="11" t="str">
        <f t="shared" si="12"/>
        <v>Участник</v>
      </c>
    </row>
    <row r="30" spans="1:18" x14ac:dyDescent="0.4">
      <c r="A30" s="6">
        <v>130</v>
      </c>
      <c r="B30" s="7" t="s">
        <v>18</v>
      </c>
      <c r="C30" s="27" t="s">
        <v>160</v>
      </c>
      <c r="D30" s="7" t="s">
        <v>56</v>
      </c>
      <c r="E30" s="7" t="s">
        <v>77</v>
      </c>
      <c r="F30" s="8"/>
      <c r="G30" s="8" t="str">
        <f t="shared" ref="G30:G42" si="14">LEFT(D30,1)</f>
        <v>К</v>
      </c>
      <c r="H30" s="8" t="str">
        <f t="shared" ref="H30:H42" si="15">LEFT(E30,1)</f>
        <v>И</v>
      </c>
      <c r="I30" s="7">
        <v>760184</v>
      </c>
      <c r="J30" s="9">
        <v>9</v>
      </c>
      <c r="K30" s="7" t="s">
        <v>82</v>
      </c>
      <c r="L30" s="7" t="s">
        <v>22</v>
      </c>
      <c r="M30" s="7">
        <v>12</v>
      </c>
      <c r="N30" s="7">
        <v>0</v>
      </c>
      <c r="O30" s="10">
        <f>SUM(M30, N30)</f>
        <v>12</v>
      </c>
      <c r="P30" s="11">
        <v>45</v>
      </c>
      <c r="Q30" s="12">
        <f t="shared" si="13"/>
        <v>0.26666666666666666</v>
      </c>
      <c r="R30" s="11" t="str">
        <f t="shared" si="12"/>
        <v>Участник</v>
      </c>
    </row>
    <row r="31" spans="1:18" x14ac:dyDescent="0.4">
      <c r="A31" s="6">
        <v>132</v>
      </c>
      <c r="B31" s="7" t="s">
        <v>18</v>
      </c>
      <c r="C31" s="27" t="s">
        <v>154</v>
      </c>
      <c r="D31" s="7" t="s">
        <v>104</v>
      </c>
      <c r="E31" s="7" t="s">
        <v>105</v>
      </c>
      <c r="F31" s="8"/>
      <c r="G31" s="8" t="str">
        <f t="shared" si="14"/>
        <v>Р</v>
      </c>
      <c r="H31" s="8" t="str">
        <f t="shared" si="15"/>
        <v>И</v>
      </c>
      <c r="I31" s="7">
        <v>760184</v>
      </c>
      <c r="J31" s="9">
        <v>9</v>
      </c>
      <c r="K31" s="7" t="s">
        <v>106</v>
      </c>
      <c r="L31" s="7" t="s">
        <v>22</v>
      </c>
      <c r="M31" s="7">
        <v>12</v>
      </c>
      <c r="N31" s="7">
        <v>0</v>
      </c>
      <c r="O31" s="10">
        <f>SUM(M31:N31)</f>
        <v>12</v>
      </c>
      <c r="P31" s="11">
        <v>45</v>
      </c>
      <c r="Q31" s="12">
        <f t="shared" si="13"/>
        <v>0.26666666666666666</v>
      </c>
      <c r="R31" s="11" t="str">
        <f t="shared" si="12"/>
        <v>Участник</v>
      </c>
    </row>
    <row r="32" spans="1:18" x14ac:dyDescent="0.4">
      <c r="A32" s="6">
        <v>134</v>
      </c>
      <c r="B32" s="7" t="s">
        <v>18</v>
      </c>
      <c r="C32" s="27" t="s">
        <v>164</v>
      </c>
      <c r="D32" s="7" t="s">
        <v>55</v>
      </c>
      <c r="E32" s="7" t="s">
        <v>76</v>
      </c>
      <c r="F32" s="8"/>
      <c r="G32" s="8" t="str">
        <f t="shared" si="14"/>
        <v>Н</v>
      </c>
      <c r="H32" s="8" t="str">
        <f t="shared" si="15"/>
        <v>В</v>
      </c>
      <c r="I32" s="7">
        <v>760184</v>
      </c>
      <c r="J32" s="9">
        <v>9</v>
      </c>
      <c r="K32" s="7" t="s">
        <v>101</v>
      </c>
      <c r="L32" s="7" t="s">
        <v>22</v>
      </c>
      <c r="M32" s="7">
        <v>11</v>
      </c>
      <c r="N32" s="7">
        <v>0</v>
      </c>
      <c r="O32" s="10">
        <f>SUM(M32:N32)</f>
        <v>11</v>
      </c>
      <c r="P32" s="11">
        <v>45</v>
      </c>
      <c r="Q32" s="12">
        <f t="shared" si="13"/>
        <v>0.24444444444444444</v>
      </c>
      <c r="R32" s="11" t="str">
        <f t="shared" si="12"/>
        <v>Участник</v>
      </c>
    </row>
    <row r="33" spans="1:18" x14ac:dyDescent="0.4">
      <c r="A33" s="6">
        <v>135</v>
      </c>
      <c r="B33" s="7" t="s">
        <v>18</v>
      </c>
      <c r="C33" s="27" t="s">
        <v>165</v>
      </c>
      <c r="D33" s="7" t="s">
        <v>58</v>
      </c>
      <c r="E33" s="7" t="s">
        <v>53</v>
      </c>
      <c r="F33" s="8"/>
      <c r="G33" s="8" t="str">
        <f t="shared" si="14"/>
        <v>В</v>
      </c>
      <c r="H33" s="8" t="str">
        <f t="shared" si="15"/>
        <v>Н</v>
      </c>
      <c r="I33" s="7">
        <v>760184</v>
      </c>
      <c r="J33" s="9">
        <v>9</v>
      </c>
      <c r="K33" s="7" t="s">
        <v>85</v>
      </c>
      <c r="L33" s="10" t="s">
        <v>22</v>
      </c>
      <c r="M33" s="10">
        <v>11</v>
      </c>
      <c r="N33" s="10">
        <v>0</v>
      </c>
      <c r="O33" s="10">
        <f>SUM(M33:N33)</f>
        <v>11</v>
      </c>
      <c r="P33" s="11">
        <v>45</v>
      </c>
      <c r="Q33" s="12">
        <f t="shared" si="13"/>
        <v>0.24444444444444444</v>
      </c>
      <c r="R33" s="11" t="str">
        <f t="shared" si="12"/>
        <v>Участник</v>
      </c>
    </row>
    <row r="34" spans="1:18" x14ac:dyDescent="0.4">
      <c r="A34" s="6">
        <v>137</v>
      </c>
      <c r="B34" s="7" t="s">
        <v>18</v>
      </c>
      <c r="C34" s="27" t="s">
        <v>156</v>
      </c>
      <c r="D34" s="7" t="s">
        <v>23</v>
      </c>
      <c r="E34" s="7" t="s">
        <v>53</v>
      </c>
      <c r="F34" s="8"/>
      <c r="G34" s="8" t="str">
        <f t="shared" si="14"/>
        <v>В</v>
      </c>
      <c r="H34" s="8" t="str">
        <f t="shared" si="15"/>
        <v>Н</v>
      </c>
      <c r="I34" s="7">
        <v>760184</v>
      </c>
      <c r="J34" s="9">
        <v>9</v>
      </c>
      <c r="K34" s="7" t="s">
        <v>100</v>
      </c>
      <c r="L34" s="7" t="s">
        <v>22</v>
      </c>
      <c r="M34" s="7">
        <v>10</v>
      </c>
      <c r="N34" s="7">
        <v>0</v>
      </c>
      <c r="O34" s="10">
        <f>SUM(M34:N34)</f>
        <v>10</v>
      </c>
      <c r="P34" s="11">
        <v>45</v>
      </c>
      <c r="Q34" s="12">
        <f t="shared" si="13"/>
        <v>0.22222222222222221</v>
      </c>
      <c r="R34" s="11" t="str">
        <f t="shared" si="12"/>
        <v>Участник</v>
      </c>
    </row>
    <row r="35" spans="1:18" x14ac:dyDescent="0.4">
      <c r="A35" s="6">
        <v>139</v>
      </c>
      <c r="B35" s="7" t="s">
        <v>18</v>
      </c>
      <c r="C35" s="27" t="s">
        <v>155</v>
      </c>
      <c r="D35" s="7" t="s">
        <v>45</v>
      </c>
      <c r="E35" s="7" t="s">
        <v>24</v>
      </c>
      <c r="F35" s="8"/>
      <c r="G35" s="8" t="str">
        <f t="shared" si="14"/>
        <v>О</v>
      </c>
      <c r="H35" s="8" t="str">
        <f t="shared" si="15"/>
        <v>О</v>
      </c>
      <c r="I35" s="7">
        <v>760184</v>
      </c>
      <c r="J35" s="9">
        <v>9</v>
      </c>
      <c r="K35" s="7" t="s">
        <v>83</v>
      </c>
      <c r="L35" s="7" t="s">
        <v>22</v>
      </c>
      <c r="M35" s="7">
        <v>9</v>
      </c>
      <c r="N35" s="7">
        <v>0</v>
      </c>
      <c r="O35" s="10">
        <f>SUM(M35, N35)</f>
        <v>9</v>
      </c>
      <c r="P35" s="11">
        <v>45</v>
      </c>
      <c r="Q35" s="12">
        <f t="shared" si="13"/>
        <v>0.2</v>
      </c>
      <c r="R35" s="11" t="str">
        <f t="shared" si="12"/>
        <v>Участник</v>
      </c>
    </row>
    <row r="36" spans="1:18" x14ac:dyDescent="0.4">
      <c r="A36" s="6">
        <v>140</v>
      </c>
      <c r="B36" s="7" t="s">
        <v>18</v>
      </c>
      <c r="C36" s="27" t="s">
        <v>161</v>
      </c>
      <c r="D36" s="7" t="s">
        <v>43</v>
      </c>
      <c r="E36" s="7" t="s">
        <v>86</v>
      </c>
      <c r="F36" s="8"/>
      <c r="G36" s="8" t="str">
        <f t="shared" si="14"/>
        <v>Д</v>
      </c>
      <c r="H36" s="8" t="str">
        <f t="shared" si="15"/>
        <v>А</v>
      </c>
      <c r="I36" s="7">
        <v>760184</v>
      </c>
      <c r="J36" s="9">
        <v>9</v>
      </c>
      <c r="K36" s="7" t="s">
        <v>87</v>
      </c>
      <c r="L36" s="10" t="s">
        <v>22</v>
      </c>
      <c r="M36" s="10">
        <v>9</v>
      </c>
      <c r="N36" s="10">
        <v>0</v>
      </c>
      <c r="O36" s="10">
        <f t="shared" ref="O36:O41" si="16">SUM(M36:N36)</f>
        <v>9</v>
      </c>
      <c r="P36" s="11">
        <v>45</v>
      </c>
      <c r="Q36" s="12">
        <f t="shared" si="13"/>
        <v>0.2</v>
      </c>
      <c r="R36" s="11" t="str">
        <f t="shared" si="12"/>
        <v>Участник</v>
      </c>
    </row>
    <row r="37" spans="1:18" x14ac:dyDescent="0.4">
      <c r="A37" s="6">
        <v>143</v>
      </c>
      <c r="B37" s="7" t="s">
        <v>18</v>
      </c>
      <c r="C37" s="27" t="s">
        <v>162</v>
      </c>
      <c r="D37" s="7" t="s">
        <v>56</v>
      </c>
      <c r="E37" s="7" t="s">
        <v>47</v>
      </c>
      <c r="F37" s="8"/>
      <c r="G37" s="8" t="str">
        <f t="shared" si="14"/>
        <v>К</v>
      </c>
      <c r="H37" s="8" t="str">
        <f t="shared" si="15"/>
        <v>А</v>
      </c>
      <c r="I37" s="7">
        <v>760184</v>
      </c>
      <c r="J37" s="9">
        <v>9</v>
      </c>
      <c r="K37" s="7" t="s">
        <v>84</v>
      </c>
      <c r="L37" s="7" t="s">
        <v>22</v>
      </c>
      <c r="M37" s="7">
        <v>9</v>
      </c>
      <c r="N37" s="7">
        <v>0</v>
      </c>
      <c r="O37" s="10">
        <f t="shared" si="16"/>
        <v>9</v>
      </c>
      <c r="P37" s="11">
        <v>45</v>
      </c>
      <c r="Q37" s="12">
        <f t="shared" si="13"/>
        <v>0.2</v>
      </c>
      <c r="R37" s="11" t="str">
        <f t="shared" si="12"/>
        <v>Участник</v>
      </c>
    </row>
    <row r="38" spans="1:18" x14ac:dyDescent="0.4">
      <c r="A38" s="6">
        <v>144</v>
      </c>
      <c r="B38" s="7" t="s">
        <v>18</v>
      </c>
      <c r="C38" s="27" t="s">
        <v>155</v>
      </c>
      <c r="D38" s="7" t="s">
        <v>56</v>
      </c>
      <c r="E38" s="7" t="s">
        <v>24</v>
      </c>
      <c r="F38" s="8"/>
      <c r="G38" s="8" t="str">
        <f t="shared" si="14"/>
        <v>К</v>
      </c>
      <c r="H38" s="8" t="str">
        <f t="shared" si="15"/>
        <v>О</v>
      </c>
      <c r="I38" s="7">
        <v>760184</v>
      </c>
      <c r="J38" s="9">
        <v>9</v>
      </c>
      <c r="K38" s="7" t="s">
        <v>94</v>
      </c>
      <c r="L38" s="10" t="s">
        <v>22</v>
      </c>
      <c r="M38" s="10">
        <v>7</v>
      </c>
      <c r="N38" s="10">
        <v>0</v>
      </c>
      <c r="O38" s="10">
        <f t="shared" si="16"/>
        <v>7</v>
      </c>
      <c r="P38" s="11">
        <v>45</v>
      </c>
      <c r="Q38" s="12">
        <f t="shared" si="13"/>
        <v>0.15555555555555556</v>
      </c>
      <c r="R38" s="11" t="str">
        <f t="shared" si="12"/>
        <v>Участник</v>
      </c>
    </row>
    <row r="39" spans="1:18" x14ac:dyDescent="0.4">
      <c r="A39" s="6">
        <v>145</v>
      </c>
      <c r="B39" s="7" t="s">
        <v>18</v>
      </c>
      <c r="C39" s="27" t="s">
        <v>153</v>
      </c>
      <c r="D39" s="7" t="s">
        <v>69</v>
      </c>
      <c r="E39" s="7" t="s">
        <v>20</v>
      </c>
      <c r="F39" s="8"/>
      <c r="G39" s="8" t="str">
        <f t="shared" si="14"/>
        <v>С</v>
      </c>
      <c r="H39" s="8" t="str">
        <f t="shared" si="15"/>
        <v>Д</v>
      </c>
      <c r="I39" s="7">
        <v>760184</v>
      </c>
      <c r="J39" s="9">
        <v>9</v>
      </c>
      <c r="K39" s="7" t="s">
        <v>99</v>
      </c>
      <c r="L39" s="7" t="s">
        <v>22</v>
      </c>
      <c r="M39" s="7">
        <v>7</v>
      </c>
      <c r="N39" s="7">
        <v>0</v>
      </c>
      <c r="O39" s="10">
        <f t="shared" si="16"/>
        <v>7</v>
      </c>
      <c r="P39" s="11">
        <v>45</v>
      </c>
      <c r="Q39" s="12">
        <f t="shared" si="13"/>
        <v>0.15555555555555556</v>
      </c>
      <c r="R39" s="11" t="str">
        <f t="shared" si="12"/>
        <v>Участник</v>
      </c>
    </row>
    <row r="40" spans="1:18" x14ac:dyDescent="0.4">
      <c r="A40" s="6">
        <v>146</v>
      </c>
      <c r="B40" s="7" t="s">
        <v>18</v>
      </c>
      <c r="C40" s="27" t="s">
        <v>166</v>
      </c>
      <c r="D40" s="7" t="s">
        <v>80</v>
      </c>
      <c r="E40" s="7" t="s">
        <v>90</v>
      </c>
      <c r="F40" s="8"/>
      <c r="G40" s="8" t="str">
        <f t="shared" si="14"/>
        <v>Я</v>
      </c>
      <c r="H40" s="8" t="str">
        <f t="shared" si="15"/>
        <v>В</v>
      </c>
      <c r="I40" s="7">
        <v>760184</v>
      </c>
      <c r="J40" s="9">
        <v>9</v>
      </c>
      <c r="K40" s="7" t="s">
        <v>91</v>
      </c>
      <c r="L40" s="10" t="s">
        <v>22</v>
      </c>
      <c r="M40" s="10">
        <v>7</v>
      </c>
      <c r="N40" s="10">
        <v>0</v>
      </c>
      <c r="O40" s="10">
        <f t="shared" si="16"/>
        <v>7</v>
      </c>
      <c r="P40" s="11">
        <v>45</v>
      </c>
      <c r="Q40" s="12">
        <f t="shared" si="13"/>
        <v>0.15555555555555556</v>
      </c>
      <c r="R40" s="11" t="str">
        <f t="shared" si="12"/>
        <v>Участник</v>
      </c>
    </row>
    <row r="41" spans="1:18" x14ac:dyDescent="0.4">
      <c r="A41" s="6">
        <v>148</v>
      </c>
      <c r="B41" s="7" t="s">
        <v>18</v>
      </c>
      <c r="C41" s="27" t="s">
        <v>165</v>
      </c>
      <c r="D41" s="7" t="s">
        <v>88</v>
      </c>
      <c r="E41" s="7" t="s">
        <v>78</v>
      </c>
      <c r="F41" s="8"/>
      <c r="G41" s="8" t="str">
        <f t="shared" si="14"/>
        <v>М</v>
      </c>
      <c r="H41" s="8" t="str">
        <f t="shared" si="15"/>
        <v>Б</v>
      </c>
      <c r="I41" s="7">
        <v>760184</v>
      </c>
      <c r="J41" s="9">
        <v>9</v>
      </c>
      <c r="K41" s="7" t="s">
        <v>89</v>
      </c>
      <c r="L41" s="10" t="s">
        <v>22</v>
      </c>
      <c r="M41" s="7">
        <v>7</v>
      </c>
      <c r="N41" s="7">
        <v>0</v>
      </c>
      <c r="O41" s="10">
        <f t="shared" si="16"/>
        <v>7</v>
      </c>
      <c r="P41" s="11">
        <v>45</v>
      </c>
      <c r="Q41" s="12">
        <f t="shared" si="13"/>
        <v>0.15555555555555556</v>
      </c>
      <c r="R41" s="11" t="str">
        <f t="shared" si="12"/>
        <v>Участник</v>
      </c>
    </row>
    <row r="42" spans="1:18" x14ac:dyDescent="0.4">
      <c r="A42" s="15">
        <v>149</v>
      </c>
      <c r="B42" s="16" t="s">
        <v>18</v>
      </c>
      <c r="C42" s="27" t="s">
        <v>152</v>
      </c>
      <c r="D42" s="16" t="s">
        <v>43</v>
      </c>
      <c r="E42" s="16" t="s">
        <v>57</v>
      </c>
      <c r="F42" s="17"/>
      <c r="G42" s="8" t="str">
        <f t="shared" si="14"/>
        <v>Д</v>
      </c>
      <c r="H42" s="8" t="str">
        <f t="shared" si="15"/>
        <v>В</v>
      </c>
      <c r="I42" s="16">
        <v>760184</v>
      </c>
      <c r="J42" s="18">
        <v>9</v>
      </c>
      <c r="K42" s="16" t="s">
        <v>81</v>
      </c>
      <c r="L42" s="16" t="s">
        <v>22</v>
      </c>
      <c r="M42" s="16">
        <v>1</v>
      </c>
      <c r="N42" s="16">
        <v>0</v>
      </c>
      <c r="O42" s="19">
        <f>SUM(M42, N42)</f>
        <v>1</v>
      </c>
      <c r="P42" s="11">
        <v>45</v>
      </c>
      <c r="Q42" s="20">
        <f t="shared" si="13"/>
        <v>2.2222222222222223E-2</v>
      </c>
      <c r="R42" s="21" t="str">
        <f t="shared" si="12"/>
        <v>Участник</v>
      </c>
    </row>
    <row r="43" spans="1:18" x14ac:dyDescent="0.4">
      <c r="A43" s="41"/>
      <c r="B43" s="42"/>
      <c r="C43" s="43"/>
      <c r="D43" s="42"/>
      <c r="E43" s="42"/>
      <c r="F43" s="44"/>
      <c r="G43" s="44"/>
      <c r="H43" s="44"/>
      <c r="I43" s="42"/>
      <c r="J43" s="45"/>
      <c r="K43" s="42"/>
      <c r="L43" s="42"/>
      <c r="M43" s="42"/>
      <c r="N43" s="42"/>
      <c r="O43" s="46"/>
      <c r="P43" s="47"/>
      <c r="Q43" s="48"/>
      <c r="R43" s="47"/>
    </row>
    <row r="44" spans="1:18" x14ac:dyDescent="0.4">
      <c r="A44" s="22">
        <v>8</v>
      </c>
      <c r="B44" s="22" t="s">
        <v>114</v>
      </c>
      <c r="C44" s="27" t="s">
        <v>164</v>
      </c>
      <c r="D44" s="22" t="s">
        <v>115</v>
      </c>
      <c r="E44" s="22" t="s">
        <v>108</v>
      </c>
      <c r="F44" s="22"/>
      <c r="G44" s="22" t="str">
        <f t="shared" ref="G44:G57" si="17">LEFT(D44,1)</f>
        <v>М</v>
      </c>
      <c r="H44" s="22" t="str">
        <f t="shared" ref="H44:H57" si="18">LEFT(E44,1)</f>
        <v>А</v>
      </c>
      <c r="I44" s="22">
        <v>760184</v>
      </c>
      <c r="J44" s="23">
        <v>5</v>
      </c>
      <c r="K44" s="22" t="s">
        <v>110</v>
      </c>
      <c r="L44" s="22" t="s">
        <v>22</v>
      </c>
      <c r="M44" s="22">
        <v>5</v>
      </c>
      <c r="N44" s="22">
        <v>4</v>
      </c>
      <c r="O44" s="24">
        <f t="shared" ref="O44:O57" si="19">SUM(M44:N44)</f>
        <v>9</v>
      </c>
      <c r="P44" s="22">
        <v>35</v>
      </c>
      <c r="Q44" s="25">
        <f t="shared" ref="Q44:Q57" si="20">O44/P44</f>
        <v>0.25714285714285712</v>
      </c>
      <c r="R44" s="26" t="str">
        <f t="shared" ref="R44:R57" si="21">IF(O44&gt;75%*P44, "Победитель", IF(O44&gt;50%*P44, "Призёр", "Участник"))</f>
        <v>Участник</v>
      </c>
    </row>
    <row r="45" spans="1:18" x14ac:dyDescent="0.4">
      <c r="A45" s="22">
        <v>11</v>
      </c>
      <c r="B45" s="22" t="s">
        <v>114</v>
      </c>
      <c r="C45" s="27" t="s">
        <v>167</v>
      </c>
      <c r="D45" s="22" t="s">
        <v>117</v>
      </c>
      <c r="E45" s="22" t="s">
        <v>116</v>
      </c>
      <c r="F45" s="22"/>
      <c r="G45" s="22" t="str">
        <f t="shared" si="17"/>
        <v>В</v>
      </c>
      <c r="H45" s="22" t="str">
        <f t="shared" si="18"/>
        <v>О</v>
      </c>
      <c r="I45" s="22">
        <v>760184</v>
      </c>
      <c r="J45" s="23">
        <v>5</v>
      </c>
      <c r="K45" s="22" t="s">
        <v>113</v>
      </c>
      <c r="L45" s="22" t="s">
        <v>22</v>
      </c>
      <c r="M45" s="22">
        <v>7</v>
      </c>
      <c r="N45" s="22">
        <v>0</v>
      </c>
      <c r="O45" s="24">
        <f t="shared" si="19"/>
        <v>7</v>
      </c>
      <c r="P45" s="22">
        <v>35</v>
      </c>
      <c r="Q45" s="25">
        <f t="shared" si="20"/>
        <v>0.2</v>
      </c>
      <c r="R45" s="26" t="str">
        <f t="shared" si="21"/>
        <v>Участник</v>
      </c>
    </row>
    <row r="46" spans="1:18" x14ac:dyDescent="0.4">
      <c r="A46" s="22">
        <v>12</v>
      </c>
      <c r="B46" s="22" t="s">
        <v>114</v>
      </c>
      <c r="C46" s="27" t="s">
        <v>157</v>
      </c>
      <c r="D46" s="22" t="s">
        <v>118</v>
      </c>
      <c r="E46" s="22" t="s">
        <v>119</v>
      </c>
      <c r="F46" s="22"/>
      <c r="G46" s="22" t="str">
        <f t="shared" si="17"/>
        <v>А</v>
      </c>
      <c r="H46" s="22" t="str">
        <f t="shared" si="18"/>
        <v>М</v>
      </c>
      <c r="I46" s="22">
        <v>760184</v>
      </c>
      <c r="J46" s="23">
        <v>5</v>
      </c>
      <c r="K46" s="22" t="s">
        <v>46</v>
      </c>
      <c r="L46" s="22" t="s">
        <v>22</v>
      </c>
      <c r="M46" s="22">
        <v>5</v>
      </c>
      <c r="N46" s="22">
        <v>0</v>
      </c>
      <c r="O46" s="24">
        <f t="shared" si="19"/>
        <v>5</v>
      </c>
      <c r="P46" s="22">
        <v>35</v>
      </c>
      <c r="Q46" s="25">
        <f t="shared" si="20"/>
        <v>0.14285714285714285</v>
      </c>
      <c r="R46" s="26" t="str">
        <f t="shared" si="21"/>
        <v>Участник</v>
      </c>
    </row>
    <row r="47" spans="1:18" x14ac:dyDescent="0.4">
      <c r="A47" s="22">
        <v>45</v>
      </c>
      <c r="B47" s="22" t="s">
        <v>114</v>
      </c>
      <c r="C47" s="27" t="s">
        <v>168</v>
      </c>
      <c r="D47" s="22" t="s">
        <v>127</v>
      </c>
      <c r="E47" s="22" t="s">
        <v>120</v>
      </c>
      <c r="F47" s="22"/>
      <c r="G47" s="22" t="str">
        <f t="shared" si="17"/>
        <v>Т</v>
      </c>
      <c r="H47" s="22" t="str">
        <f t="shared" si="18"/>
        <v>А</v>
      </c>
      <c r="I47" s="22">
        <v>760184</v>
      </c>
      <c r="J47" s="23">
        <v>9</v>
      </c>
      <c r="K47" s="22" t="s">
        <v>128</v>
      </c>
      <c r="L47" s="22" t="s">
        <v>22</v>
      </c>
      <c r="M47" s="22">
        <v>9</v>
      </c>
      <c r="N47" s="22">
        <v>0</v>
      </c>
      <c r="O47" s="24">
        <f t="shared" si="19"/>
        <v>9</v>
      </c>
      <c r="P47" s="22">
        <v>45</v>
      </c>
      <c r="Q47" s="25">
        <f t="shared" si="20"/>
        <v>0.2</v>
      </c>
      <c r="R47" s="26" t="str">
        <f t="shared" si="21"/>
        <v>Участник</v>
      </c>
    </row>
    <row r="48" spans="1:18" x14ac:dyDescent="0.4">
      <c r="A48" s="22">
        <v>46</v>
      </c>
      <c r="B48" s="22" t="s">
        <v>114</v>
      </c>
      <c r="C48" s="27" t="s">
        <v>156</v>
      </c>
      <c r="D48" s="22" t="s">
        <v>121</v>
      </c>
      <c r="E48" s="22" t="s">
        <v>129</v>
      </c>
      <c r="F48" s="22"/>
      <c r="G48" s="22" t="str">
        <f t="shared" si="17"/>
        <v>И</v>
      </c>
      <c r="H48" s="22" t="str">
        <f t="shared" si="18"/>
        <v>Н</v>
      </c>
      <c r="I48" s="22">
        <v>760184</v>
      </c>
      <c r="J48" s="23">
        <v>9</v>
      </c>
      <c r="K48" s="22" t="s">
        <v>130</v>
      </c>
      <c r="L48" s="22" t="s">
        <v>22</v>
      </c>
      <c r="M48" s="22">
        <v>7</v>
      </c>
      <c r="N48" s="22">
        <v>0</v>
      </c>
      <c r="O48" s="24">
        <f t="shared" si="19"/>
        <v>7</v>
      </c>
      <c r="P48" s="22">
        <v>45</v>
      </c>
      <c r="Q48" s="25">
        <f t="shared" si="20"/>
        <v>0.15555555555555556</v>
      </c>
      <c r="R48" s="26" t="str">
        <f t="shared" si="21"/>
        <v>Участник</v>
      </c>
    </row>
    <row r="49" spans="1:18" x14ac:dyDescent="0.4">
      <c r="A49" s="22">
        <v>47</v>
      </c>
      <c r="B49" s="22" t="s">
        <v>114</v>
      </c>
      <c r="C49" s="27" t="s">
        <v>169</v>
      </c>
      <c r="D49" s="22" t="s">
        <v>112</v>
      </c>
      <c r="E49" s="22" t="s">
        <v>131</v>
      </c>
      <c r="F49" s="22"/>
      <c r="G49" s="22" t="str">
        <f t="shared" si="17"/>
        <v>Е</v>
      </c>
      <c r="H49" s="22" t="str">
        <f t="shared" si="18"/>
        <v>Р</v>
      </c>
      <c r="I49" s="22">
        <v>760184</v>
      </c>
      <c r="J49" s="23">
        <v>9</v>
      </c>
      <c r="K49" s="22" t="s">
        <v>132</v>
      </c>
      <c r="L49" s="22" t="s">
        <v>22</v>
      </c>
      <c r="M49" s="22">
        <v>6</v>
      </c>
      <c r="N49" s="22">
        <v>0</v>
      </c>
      <c r="O49" s="24">
        <f t="shared" si="19"/>
        <v>6</v>
      </c>
      <c r="P49" s="22">
        <v>45</v>
      </c>
      <c r="Q49" s="25">
        <f t="shared" si="20"/>
        <v>0.13333333333333333</v>
      </c>
      <c r="R49" s="26" t="str">
        <f t="shared" si="21"/>
        <v>Участник</v>
      </c>
    </row>
    <row r="50" spans="1:18" x14ac:dyDescent="0.4">
      <c r="A50" s="22">
        <v>48</v>
      </c>
      <c r="B50" s="22" t="s">
        <v>114</v>
      </c>
      <c r="C50" s="27" t="s">
        <v>165</v>
      </c>
      <c r="D50" s="22" t="s">
        <v>123</v>
      </c>
      <c r="E50" s="22" t="s">
        <v>122</v>
      </c>
      <c r="F50" s="22"/>
      <c r="G50" s="22" t="str">
        <f t="shared" si="17"/>
        <v>Д</v>
      </c>
      <c r="H50" s="22" t="str">
        <f t="shared" si="18"/>
        <v>Р</v>
      </c>
      <c r="I50" s="22">
        <v>760184</v>
      </c>
      <c r="J50" s="23">
        <v>9</v>
      </c>
      <c r="K50" s="22" t="s">
        <v>133</v>
      </c>
      <c r="L50" s="22" t="s">
        <v>22</v>
      </c>
      <c r="M50" s="22">
        <v>6</v>
      </c>
      <c r="N50" s="22">
        <v>0</v>
      </c>
      <c r="O50" s="24">
        <f t="shared" si="19"/>
        <v>6</v>
      </c>
      <c r="P50" s="22">
        <v>45</v>
      </c>
      <c r="Q50" s="25">
        <f t="shared" si="20"/>
        <v>0.13333333333333333</v>
      </c>
      <c r="R50" s="26" t="str">
        <f t="shared" si="21"/>
        <v>Участник</v>
      </c>
    </row>
    <row r="51" spans="1:18" x14ac:dyDescent="0.4">
      <c r="A51" s="22">
        <v>49</v>
      </c>
      <c r="B51" s="22" t="s">
        <v>114</v>
      </c>
      <c r="C51" s="27" t="s">
        <v>155</v>
      </c>
      <c r="D51" s="22" t="s">
        <v>121</v>
      </c>
      <c r="E51" s="22" t="s">
        <v>134</v>
      </c>
      <c r="F51" s="22"/>
      <c r="G51" s="22" t="str">
        <f t="shared" si="17"/>
        <v>И</v>
      </c>
      <c r="H51" s="22" t="str">
        <f t="shared" si="18"/>
        <v>В</v>
      </c>
      <c r="I51" s="22">
        <v>760184</v>
      </c>
      <c r="J51" s="23">
        <v>9</v>
      </c>
      <c r="K51" s="22" t="s">
        <v>135</v>
      </c>
      <c r="L51" s="22" t="s">
        <v>22</v>
      </c>
      <c r="M51" s="22">
        <v>6</v>
      </c>
      <c r="N51" s="22">
        <v>0</v>
      </c>
      <c r="O51" s="24">
        <f t="shared" si="19"/>
        <v>6</v>
      </c>
      <c r="P51" s="22">
        <v>45</v>
      </c>
      <c r="Q51" s="25">
        <f t="shared" si="20"/>
        <v>0.13333333333333333</v>
      </c>
      <c r="R51" s="26" t="str">
        <f t="shared" si="21"/>
        <v>Участник</v>
      </c>
    </row>
    <row r="52" spans="1:18" x14ac:dyDescent="0.4">
      <c r="A52" s="22">
        <v>51</v>
      </c>
      <c r="B52" s="22" t="s">
        <v>114</v>
      </c>
      <c r="C52" s="27" t="s">
        <v>150</v>
      </c>
      <c r="D52" s="22" t="s">
        <v>109</v>
      </c>
      <c r="E52" s="22" t="s">
        <v>125</v>
      </c>
      <c r="F52" s="22"/>
      <c r="G52" s="22" t="str">
        <f t="shared" si="17"/>
        <v>А</v>
      </c>
      <c r="H52" s="22" t="str">
        <f t="shared" si="18"/>
        <v>А</v>
      </c>
      <c r="I52" s="22">
        <v>760184</v>
      </c>
      <c r="J52" s="23">
        <v>9</v>
      </c>
      <c r="K52" s="22" t="s">
        <v>136</v>
      </c>
      <c r="L52" s="22" t="s">
        <v>22</v>
      </c>
      <c r="M52" s="22">
        <v>5</v>
      </c>
      <c r="N52" s="22">
        <v>0</v>
      </c>
      <c r="O52" s="24">
        <f t="shared" si="19"/>
        <v>5</v>
      </c>
      <c r="P52" s="22">
        <v>45</v>
      </c>
      <c r="Q52" s="25">
        <f t="shared" si="20"/>
        <v>0.1111111111111111</v>
      </c>
      <c r="R52" s="26" t="str">
        <f t="shared" si="21"/>
        <v>Участник</v>
      </c>
    </row>
    <row r="53" spans="1:18" x14ac:dyDescent="0.4">
      <c r="A53" s="22">
        <v>52</v>
      </c>
      <c r="B53" s="22" t="s">
        <v>114</v>
      </c>
      <c r="C53" s="27" t="s">
        <v>166</v>
      </c>
      <c r="D53" s="22" t="s">
        <v>137</v>
      </c>
      <c r="E53" s="22" t="s">
        <v>138</v>
      </c>
      <c r="F53" s="22"/>
      <c r="G53" s="22" t="str">
        <f t="shared" si="17"/>
        <v>М</v>
      </c>
      <c r="H53" s="22" t="str">
        <f t="shared" si="18"/>
        <v>К</v>
      </c>
      <c r="I53" s="22">
        <v>760184</v>
      </c>
      <c r="J53" s="23">
        <v>9</v>
      </c>
      <c r="K53" s="22" t="s">
        <v>139</v>
      </c>
      <c r="L53" s="22" t="s">
        <v>22</v>
      </c>
      <c r="M53" s="22">
        <v>5</v>
      </c>
      <c r="N53" s="22">
        <v>0</v>
      </c>
      <c r="O53" s="24">
        <f t="shared" si="19"/>
        <v>5</v>
      </c>
      <c r="P53" s="22">
        <v>45</v>
      </c>
      <c r="Q53" s="25">
        <f t="shared" si="20"/>
        <v>0.1111111111111111</v>
      </c>
      <c r="R53" s="26" t="str">
        <f t="shared" si="21"/>
        <v>Участник</v>
      </c>
    </row>
    <row r="54" spans="1:18" x14ac:dyDescent="0.4">
      <c r="A54" s="22">
        <v>54</v>
      </c>
      <c r="B54" s="22" t="s">
        <v>114</v>
      </c>
      <c r="C54" s="27" t="s">
        <v>156</v>
      </c>
      <c r="D54" s="22" t="s">
        <v>140</v>
      </c>
      <c r="E54" s="22" t="s">
        <v>141</v>
      </c>
      <c r="F54" s="22"/>
      <c r="G54" s="22" t="str">
        <f t="shared" si="17"/>
        <v>Н</v>
      </c>
      <c r="H54" s="22" t="str">
        <f t="shared" si="18"/>
        <v>В</v>
      </c>
      <c r="I54" s="22">
        <v>760184</v>
      </c>
      <c r="J54" s="23">
        <v>9</v>
      </c>
      <c r="K54" s="22" t="s">
        <v>142</v>
      </c>
      <c r="L54" s="22" t="s">
        <v>22</v>
      </c>
      <c r="M54" s="22">
        <v>4</v>
      </c>
      <c r="N54" s="22">
        <v>0</v>
      </c>
      <c r="O54" s="24">
        <f t="shared" si="19"/>
        <v>4</v>
      </c>
      <c r="P54" s="22">
        <v>45</v>
      </c>
      <c r="Q54" s="25">
        <f t="shared" si="20"/>
        <v>8.8888888888888892E-2</v>
      </c>
      <c r="R54" s="26" t="str">
        <f t="shared" si="21"/>
        <v>Участник</v>
      </c>
    </row>
    <row r="55" spans="1:18" x14ac:dyDescent="0.4">
      <c r="A55" s="22">
        <v>55</v>
      </c>
      <c r="B55" s="22" t="s">
        <v>114</v>
      </c>
      <c r="C55" s="27" t="s">
        <v>170</v>
      </c>
      <c r="D55" s="22" t="s">
        <v>126</v>
      </c>
      <c r="E55" s="22" t="s">
        <v>124</v>
      </c>
      <c r="F55" s="22"/>
      <c r="G55" s="22" t="str">
        <f t="shared" si="17"/>
        <v>В</v>
      </c>
      <c r="H55" s="22" t="str">
        <f t="shared" si="18"/>
        <v>В</v>
      </c>
      <c r="I55" s="22">
        <v>760184</v>
      </c>
      <c r="J55" s="23">
        <v>9</v>
      </c>
      <c r="K55" s="22" t="s">
        <v>143</v>
      </c>
      <c r="L55" s="22" t="s">
        <v>22</v>
      </c>
      <c r="M55" s="22">
        <v>4</v>
      </c>
      <c r="N55" s="22">
        <v>0</v>
      </c>
      <c r="O55" s="24">
        <f t="shared" si="19"/>
        <v>4</v>
      </c>
      <c r="P55" s="22">
        <v>45</v>
      </c>
      <c r="Q55" s="25">
        <f t="shared" si="20"/>
        <v>8.8888888888888892E-2</v>
      </c>
      <c r="R55" s="26" t="str">
        <f t="shared" si="21"/>
        <v>Участник</v>
      </c>
    </row>
    <row r="56" spans="1:18" x14ac:dyDescent="0.4">
      <c r="A56" s="22">
        <v>56</v>
      </c>
      <c r="B56" s="22" t="s">
        <v>114</v>
      </c>
      <c r="C56" s="27" t="s">
        <v>152</v>
      </c>
      <c r="D56" s="22" t="s">
        <v>144</v>
      </c>
      <c r="E56" s="22" t="s">
        <v>108</v>
      </c>
      <c r="F56" s="22"/>
      <c r="G56" s="22" t="str">
        <f t="shared" si="17"/>
        <v>С</v>
      </c>
      <c r="H56" s="22" t="str">
        <f t="shared" si="18"/>
        <v>А</v>
      </c>
      <c r="I56" s="22">
        <v>760184</v>
      </c>
      <c r="J56" s="23">
        <v>9</v>
      </c>
      <c r="K56" s="22" t="s">
        <v>145</v>
      </c>
      <c r="L56" s="22" t="s">
        <v>22</v>
      </c>
      <c r="M56" s="22">
        <v>4</v>
      </c>
      <c r="N56" s="22">
        <v>0</v>
      </c>
      <c r="O56" s="24">
        <f t="shared" si="19"/>
        <v>4</v>
      </c>
      <c r="P56" s="22">
        <v>45</v>
      </c>
      <c r="Q56" s="25">
        <f t="shared" si="20"/>
        <v>8.8888888888888892E-2</v>
      </c>
      <c r="R56" s="26" t="str">
        <f t="shared" si="21"/>
        <v>Участник</v>
      </c>
    </row>
    <row r="57" spans="1:18" x14ac:dyDescent="0.4">
      <c r="A57" s="22">
        <v>57</v>
      </c>
      <c r="B57" s="22" t="s">
        <v>114</v>
      </c>
      <c r="C57" s="27" t="s">
        <v>161</v>
      </c>
      <c r="D57" s="22" t="s">
        <v>111</v>
      </c>
      <c r="E57" s="22" t="s">
        <v>146</v>
      </c>
      <c r="F57" s="22"/>
      <c r="G57" s="22" t="str">
        <f t="shared" si="17"/>
        <v>К</v>
      </c>
      <c r="H57" s="22" t="str">
        <f t="shared" si="18"/>
        <v>М</v>
      </c>
      <c r="I57" s="22">
        <v>760184</v>
      </c>
      <c r="J57" s="23">
        <v>9</v>
      </c>
      <c r="K57" s="22" t="s">
        <v>147</v>
      </c>
      <c r="L57" s="22" t="s">
        <v>22</v>
      </c>
      <c r="M57" s="22">
        <v>4</v>
      </c>
      <c r="N57" s="22">
        <v>0</v>
      </c>
      <c r="O57" s="24">
        <f t="shared" si="19"/>
        <v>4</v>
      </c>
      <c r="P57" s="22">
        <v>45</v>
      </c>
      <c r="Q57" s="25">
        <f t="shared" si="20"/>
        <v>8.8888888888888892E-2</v>
      </c>
      <c r="R57" s="26" t="str">
        <f t="shared" si="21"/>
        <v>Участник</v>
      </c>
    </row>
  </sheetData>
  <sortState xmlns:xlrd2="http://schemas.microsoft.com/office/spreadsheetml/2017/richdata2" ref="B8:R157">
    <sortCondition ref="J8:J157"/>
    <sortCondition descending="1" ref="O8:O157"/>
  </sortState>
  <mergeCells count="19">
    <mergeCell ref="A4:D4"/>
    <mergeCell ref="A5:A7"/>
    <mergeCell ref="B5:B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R5:R7"/>
    <mergeCell ref="Q5:Q7"/>
    <mergeCell ref="M5:N5"/>
    <mergeCell ref="M6:M7"/>
    <mergeCell ref="P5:P7"/>
    <mergeCell ref="O5:O7"/>
    <mergeCell ref="N6:N7"/>
  </mergeCells>
  <pageMargins left="0.31496062992125984" right="0.31496062992125984" top="0.55118110236220474" bottom="0.35433070866141736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ТРУД (Технология)</vt:lpstr>
      <vt:lpstr>'ТРУД (Технология)'!Заголовки_для_печати</vt:lpstr>
      <vt:lpstr>Имя_1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Виктория Тарасова</cp:lastModifiedBy>
  <cp:lastPrinted>2024-10-08T12:57:52Z</cp:lastPrinted>
  <dcterms:created xsi:type="dcterms:W3CDTF">2024-10-08T08:40:17Z</dcterms:created>
  <dcterms:modified xsi:type="dcterms:W3CDTF">2024-10-08T16:46:32Z</dcterms:modified>
</cp:coreProperties>
</file>