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RY-2\!!!2024-25\Сайт\ВсОШ\ИТОГИ\"/>
    </mc:Choice>
  </mc:AlternateContent>
  <xr:revisionPtr revIDLastSave="0" documentId="8_{94890BC8-A328-4C1D-9E06-FA7C1ACCABC8}" xr6:coauthVersionLast="47" xr6:coauthVersionMax="47" xr10:uidLastSave="{00000000-0000-0000-0000-000000000000}"/>
  <bookViews>
    <workbookView xWindow="22930" yWindow="-110" windowWidth="23260" windowHeight="12460" xr2:uid="{00000000-000D-0000-FFFF-FFFF00000000}"/>
  </bookViews>
  <sheets>
    <sheet name="АСТРОНОМИЯ" sheetId="1" r:id="rId1"/>
  </sheets>
  <definedNames>
    <definedName name="_xlnm._FilterDatabase" localSheetId="0" hidden="1">АСТРОНОМИЯ!$A$3:$O$23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O46" i="1"/>
  <c r="O47" i="1"/>
  <c r="O48" i="1"/>
  <c r="O49" i="1"/>
  <c r="O50" i="1"/>
  <c r="O51" i="1"/>
  <c r="O52" i="1"/>
  <c r="N46" i="1"/>
  <c r="N47" i="1"/>
  <c r="N48" i="1"/>
  <c r="N49" i="1"/>
  <c r="N50" i="1"/>
  <c r="N51" i="1"/>
  <c r="N52" i="1"/>
  <c r="N24" i="1" l="1"/>
  <c r="N25" i="1"/>
  <c r="O26" i="1"/>
  <c r="O27" i="1"/>
  <c r="N28" i="1"/>
  <c r="N29" i="1"/>
  <c r="O30" i="1"/>
  <c r="O31" i="1"/>
  <c r="N32" i="1"/>
  <c r="N33" i="1"/>
  <c r="O34" i="1"/>
  <c r="N35" i="1"/>
  <c r="N36" i="1"/>
  <c r="O37" i="1"/>
  <c r="N38" i="1"/>
  <c r="O39" i="1"/>
  <c r="N40" i="1"/>
  <c r="O41" i="1"/>
  <c r="N42" i="1"/>
  <c r="N43" i="1"/>
  <c r="N44" i="1"/>
  <c r="O45" i="1"/>
  <c r="N14" i="1"/>
  <c r="N15" i="1"/>
  <c r="N16" i="1"/>
  <c r="N11" i="1"/>
  <c r="O19" i="1"/>
  <c r="O18" i="1"/>
  <c r="N17" i="1"/>
  <c r="O8" i="1"/>
  <c r="N9" i="1"/>
  <c r="N12" i="1"/>
  <c r="N13" i="1"/>
  <c r="N10" i="1"/>
  <c r="O21" i="1"/>
  <c r="N20" i="1"/>
  <c r="O22" i="1"/>
  <c r="N23" i="1"/>
  <c r="N41" i="1" l="1"/>
  <c r="N37" i="1"/>
  <c r="N34" i="1"/>
  <c r="N31" i="1"/>
  <c r="N27" i="1"/>
  <c r="O44" i="1"/>
  <c r="O29" i="1"/>
  <c r="N45" i="1"/>
  <c r="N39" i="1"/>
  <c r="N30" i="1"/>
  <c r="N26" i="1"/>
  <c r="O43" i="1"/>
  <c r="O36" i="1"/>
  <c r="O33" i="1"/>
  <c r="O25" i="1"/>
  <c r="O40" i="1"/>
  <c r="O35" i="1"/>
  <c r="O32" i="1"/>
  <c r="O24" i="1"/>
  <c r="O42" i="1"/>
  <c r="O38" i="1"/>
  <c r="O28" i="1"/>
  <c r="O11" i="1"/>
  <c r="O20" i="1"/>
  <c r="O10" i="1"/>
  <c r="N19" i="1"/>
  <c r="N22" i="1"/>
  <c r="O13" i="1"/>
  <c r="O16" i="1"/>
  <c r="O9" i="1"/>
  <c r="N21" i="1"/>
  <c r="N8" i="1"/>
  <c r="O17" i="1"/>
  <c r="N18" i="1"/>
  <c r="O15" i="1"/>
  <c r="O23" i="1"/>
  <c r="O12" i="1"/>
  <c r="O14" i="1"/>
</calcChain>
</file>

<file path=xl/sharedStrings.xml><?xml version="1.0" encoding="utf-8"?>
<sst xmlns="http://schemas.openxmlformats.org/spreadsheetml/2006/main" count="243" uniqueCount="146">
  <si>
    <t>№ п/п</t>
  </si>
  <si>
    <t>Имя</t>
  </si>
  <si>
    <t>Отчество</t>
  </si>
  <si>
    <t>Класс</t>
  </si>
  <si>
    <t>МАХ балл</t>
  </si>
  <si>
    <t>Общий балл</t>
  </si>
  <si>
    <t>Статус</t>
  </si>
  <si>
    <t>% выполнения</t>
  </si>
  <si>
    <t>Город</t>
  </si>
  <si>
    <t>Переславль-Залесский</t>
  </si>
  <si>
    <t>Шифр участника</t>
  </si>
  <si>
    <t>Код школы</t>
  </si>
  <si>
    <t>Итоговая ведомость школьного этапа</t>
  </si>
  <si>
    <t>Ирина</t>
  </si>
  <si>
    <t>Александровна</t>
  </si>
  <si>
    <t>Юрьевич</t>
  </si>
  <si>
    <t>АСТРОНОМИЯ</t>
  </si>
  <si>
    <t>Кристина</t>
  </si>
  <si>
    <t>Дмитриевна</t>
  </si>
  <si>
    <t>Анастасия</t>
  </si>
  <si>
    <t>Владимировна</t>
  </si>
  <si>
    <t>Ксения</t>
  </si>
  <si>
    <t>Софья</t>
  </si>
  <si>
    <t>Дарья</t>
  </si>
  <si>
    <t>Сергеевна</t>
  </si>
  <si>
    <t>Екатерина</t>
  </si>
  <si>
    <t>Полина</t>
  </si>
  <si>
    <t>Андреевна</t>
  </si>
  <si>
    <t>Игоревич</t>
  </si>
  <si>
    <t>Денис</t>
  </si>
  <si>
    <t>Матвей</t>
  </si>
  <si>
    <t>Алексеевич</t>
  </si>
  <si>
    <t>Герман</t>
  </si>
  <si>
    <t>Григорьевич</t>
  </si>
  <si>
    <t>Юрьевна</t>
  </si>
  <si>
    <t>Александрович</t>
  </si>
  <si>
    <t>Оганнес</t>
  </si>
  <si>
    <t>Арсенович</t>
  </si>
  <si>
    <t>Захар</t>
  </si>
  <si>
    <t>Андреевич</t>
  </si>
  <si>
    <t>Лилия</t>
  </si>
  <si>
    <t>Евгеньевна</t>
  </si>
  <si>
    <t>Варвара</t>
  </si>
  <si>
    <t>Артемовна</t>
  </si>
  <si>
    <t>Максим</t>
  </si>
  <si>
    <t>Павлович</t>
  </si>
  <si>
    <t>Динара</t>
  </si>
  <si>
    <t>Хамразовна</t>
  </si>
  <si>
    <t>Максимовна</t>
  </si>
  <si>
    <t>Владислав</t>
  </si>
  <si>
    <t>Валерьевич</t>
  </si>
  <si>
    <t>Дмитрий</t>
  </si>
  <si>
    <t>Романович</t>
  </si>
  <si>
    <t>Ростислав</t>
  </si>
  <si>
    <t>Вячеславович</t>
  </si>
  <si>
    <t>Степан</t>
  </si>
  <si>
    <t>Тимур</t>
  </si>
  <si>
    <t>Валерьевна</t>
  </si>
  <si>
    <t>Артём</t>
  </si>
  <si>
    <t>Арсений</t>
  </si>
  <si>
    <t>Егор</t>
  </si>
  <si>
    <t>Николаевич</t>
  </si>
  <si>
    <t>Никита</t>
  </si>
  <si>
    <t>Витальевич</t>
  </si>
  <si>
    <t>Вероника</t>
  </si>
  <si>
    <t>Николаевна</t>
  </si>
  <si>
    <t>Нино</t>
  </si>
  <si>
    <t>Анатольевич</t>
  </si>
  <si>
    <t>Ангелина</t>
  </si>
  <si>
    <t>Денисовна</t>
  </si>
  <si>
    <t>Александра</t>
  </si>
  <si>
    <t>Кирилл</t>
  </si>
  <si>
    <t>Елена</t>
  </si>
  <si>
    <t>Романовна</t>
  </si>
  <si>
    <t>Мариам</t>
  </si>
  <si>
    <t>Геворговна</t>
  </si>
  <si>
    <t>Евгеньевич</t>
  </si>
  <si>
    <t>Аврора</t>
  </si>
  <si>
    <t>Игоревна</t>
  </si>
  <si>
    <t>Елизавета</t>
  </si>
  <si>
    <t>sas24720/edu760184/7/488r54</t>
  </si>
  <si>
    <t>sas24720/edu760184/7/4q8r59</t>
  </si>
  <si>
    <t>sas24720/edu760184/7/9585z4</t>
  </si>
  <si>
    <t>sas24720/edu760184/7/96vwv9</t>
  </si>
  <si>
    <t>sas24720/edu760184/7/9588z4</t>
  </si>
  <si>
    <t>sas24720/edu760184/7/4q8859</t>
  </si>
  <si>
    <t>sas24720/edu760184/7/4vv624</t>
  </si>
  <si>
    <t>sas24720/edu760184/7/422284</t>
  </si>
  <si>
    <t>sas24720/edu760184/7/9z2879</t>
  </si>
  <si>
    <t>sas24720/edu760184/7/4w2379</t>
  </si>
  <si>
    <t>sas24720/edu760184/7/96vvv9</t>
  </si>
  <si>
    <t>sas24720/edu760184/7/9rvw29</t>
  </si>
  <si>
    <t>sas24820/edu760184/8/q4vrg4</t>
  </si>
  <si>
    <t>sas24820/edu760184/8/q4v8g4</t>
  </si>
  <si>
    <t>sas24920/edu760184/9/q4vg97</t>
  </si>
  <si>
    <t>sas24920/edu760184/9/548z54</t>
  </si>
  <si>
    <t>sas24920/edu760184/9/597qq9</t>
  </si>
  <si>
    <t>sas24920/edu760184/9/64w774</t>
  </si>
  <si>
    <t>sas24920/edu760184/9/5437g4</t>
  </si>
  <si>
    <t>sas24920/edu760184/9/g9r324</t>
  </si>
  <si>
    <t>sas24920/edu760184/9/v952z4</t>
  </si>
  <si>
    <t>sas24920/edu760184/9/5433g4</t>
  </si>
  <si>
    <t>sas24920/edu760184/9/64w879</t>
  </si>
  <si>
    <t>sas24920/edu760184/9/64w542</t>
  </si>
  <si>
    <t>sas24920/edu760184/9/v95rz4</t>
  </si>
  <si>
    <t>sas24920/edu760184/9/597wq9</t>
  </si>
  <si>
    <t>sas24920/edu760184/9/q4v329</t>
  </si>
  <si>
    <t>sas24920/edu760184/9/543zg9</t>
  </si>
  <si>
    <t>sas24920/edu760184/9/548398</t>
  </si>
  <si>
    <t>sas241020/edu760184/10/w9g5v9</t>
  </si>
  <si>
    <t>sas241020/edu760184/10/548759</t>
  </si>
  <si>
    <t>sas241020/edu760184/10/548559</t>
  </si>
  <si>
    <t>sas241020/edu760184/10/597vz4</t>
  </si>
  <si>
    <t>sas241020/edu760184/10/w9gg89</t>
  </si>
  <si>
    <t>sas241020/edu760184/10/548634</t>
  </si>
  <si>
    <t>sas241020/edu760184/10/5438g9</t>
  </si>
  <si>
    <t>sas241020/edu760184/10/542q39</t>
  </si>
  <si>
    <t>sas241020/edu760184/10/69zg74</t>
  </si>
  <si>
    <t>sas241020/edu760184/10/v4q679</t>
  </si>
  <si>
    <t>sas241020/edu760184/10/g9r7g4</t>
  </si>
  <si>
    <t>sas241020/edu760184/10/v95v24</t>
  </si>
  <si>
    <t>sas241020/edu760184/10/542r34</t>
  </si>
  <si>
    <t>sas241020/edu760184/10/w9gv84</t>
  </si>
  <si>
    <t>sas241020/edu760184/10/542w89</t>
  </si>
  <si>
    <t>sas241020/edu760184/10/64w774</t>
  </si>
  <si>
    <t>«14» октября 2024 г.</t>
  </si>
  <si>
    <t>И</t>
  </si>
  <si>
    <t>О</t>
  </si>
  <si>
    <t>Ф</t>
  </si>
  <si>
    <t/>
  </si>
  <si>
    <t>В</t>
  </si>
  <si>
    <t>А</t>
  </si>
  <si>
    <t>Б</t>
  </si>
  <si>
    <t>М</t>
  </si>
  <si>
    <t>Л</t>
  </si>
  <si>
    <t>З</t>
  </si>
  <si>
    <t>С</t>
  </si>
  <si>
    <t>Г</t>
  </si>
  <si>
    <t>Ц</t>
  </si>
  <si>
    <t>К</t>
  </si>
  <si>
    <t>Т</t>
  </si>
  <si>
    <t>Е</t>
  </si>
  <si>
    <t>П</t>
  </si>
  <si>
    <t>Х</t>
  </si>
  <si>
    <t>Р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</si>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</sst>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1" fontId="3" fillId="0" borderId="0" xfId="0" applyNumberFormat="1" applyFont="1"/>
    <xf numFmtId="49" fontId="3" fillId="0" borderId="0" xfId="0" applyNumberFormat="1" applyFont="1"/>
    <xf numFmtId="0" fontId="10" fillId="0" borderId="0" xfId="0" applyFont="1"/>
    <xf numFmtId="0" fontId="3" fillId="0" borderId="0" xfId="0" applyFont="1" applyAlignment="1">
      <alignment vertical="distributed"/>
    </xf>
    <xf numFmtId="0" fontId="3" fillId="0" borderId="1" xfId="0" applyFont="1" applyBorder="1"/>
    <xf numFmtId="164" fontId="3" fillId="0" borderId="1" xfId="1" applyNumberFormat="1" applyFont="1" applyBorder="1"/>
    <xf numFmtId="0" fontId="6" fillId="0" borderId="1" xfId="2" applyFont="1" applyBorder="1"/>
    <xf numFmtId="1" fontId="6" fillId="0" borderId="1" xfId="1" applyNumberFormat="1" applyFont="1" applyBorder="1"/>
    <xf numFmtId="0" fontId="5" fillId="0" borderId="1" xfId="0" applyFont="1" applyBorder="1"/>
    <xf numFmtId="9" fontId="5" fillId="0" borderId="1" xfId="13" applyFont="1" applyFill="1" applyBorder="1" applyAlignment="1"/>
    <xf numFmtId="1" fontId="3" fillId="0" borderId="1" xfId="0" applyNumberFormat="1" applyFont="1" applyBorder="1"/>
    <xf numFmtId="0" fontId="13" fillId="0" borderId="1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0" fontId="10" fillId="0" borderId="0" xfId="0" applyFont="1"/>
    <xf numFmtId="0" fontId="3" fillId="0" borderId="0" xfId="0" applyFont="1"/>
  </cellXfs>
  <cellStyles count="14">
    <cellStyle name="Excel Built-in Normal" xfId="6" xr:uid="{00000000-0005-0000-0000-000000000000}"/>
    <cellStyle name="Excel Built-in Normal 1" xfId="7" xr:uid="{00000000-0005-0000-0000-000001000000}"/>
    <cellStyle name="Excel Built-in Normal 2" xfId="5" xr:uid="{00000000-0005-0000-0000-000002000000}"/>
    <cellStyle name="TableStyleLight1" xfId="8" xr:uid="{00000000-0005-0000-0000-000003000000}"/>
    <cellStyle name="Обычный" xfId="0" builtinId="0"/>
    <cellStyle name="Обычный 2" xfId="2" xr:uid="{00000000-0005-0000-0000-000005000000}"/>
    <cellStyle name="Обычный 3" xfId="4" xr:uid="{00000000-0005-0000-0000-000006000000}"/>
    <cellStyle name="Обычный 3 2" xfId="11" xr:uid="{00000000-0005-0000-0000-000007000000}"/>
    <cellStyle name="Обычный 4" xfId="1" xr:uid="{00000000-0005-0000-0000-000008000000}"/>
    <cellStyle name="Обычный 5" xfId="3" xr:uid="{00000000-0005-0000-0000-000009000000}"/>
    <cellStyle name="Обычный 5 2" xfId="10" xr:uid="{00000000-0005-0000-0000-00000A000000}"/>
    <cellStyle name="Обычный 6" xfId="9" xr:uid="{00000000-0005-0000-0000-00000B000000}"/>
    <cellStyle name="Обычный 6 2" xfId="12" xr:uid="{00000000-0005-0000-0000-00000C000000}"/>
    <cellStyle name="Процентный" xfId="13" builtinId="5"/>
  </cellStyles>
  <dxfs count="0"/>
  <tableStyles count="0" defaultTableStyle="TableStyleMedium2" defaultPivotStyle="PivotStyleLight16"/>
  <colors>
    <mruColors>
      <color rgb="FFFFB3B3"/>
      <color rgb="FF99BCE7"/>
      <color rgb="FF6EA0DC"/>
      <color rgb="FFFF7575"/>
      <color rgb="FFFFE285"/>
      <color rgb="FFFFD653"/>
      <color rgb="FFFFCF37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52"/>
  <sheetViews>
    <sheetView tabSelected="1" zoomScale="70" zoomScaleNormal="70" workbookViewId="0">
      <selection activeCell="C1" sqref="C1:C1048576"/>
    </sheetView>
  </sheetViews>
  <sheetFormatPr defaultColWidth="9.08984375" defaultRowHeight="18" x14ac:dyDescent="0.4"/>
  <cols>
    <col min="1" max="2" width="7.453125" style="1" customWidth="1"/>
    <col min="3" max="3" width="18" style="1" hidden="1" customWidth="1"/>
    <col min="4" max="4" width="22.08984375" style="1" hidden="1" customWidth="1"/>
    <col min="5" max="5" width="4.08984375" style="1" hidden="1" customWidth="1"/>
    <col min="6" max="7" width="4.08984375" style="1" customWidth="1"/>
    <col min="8" max="8" width="13.08984375" style="1" customWidth="1"/>
    <col min="9" max="9" width="8.08984375" style="2" customWidth="1"/>
    <col min="10" max="10" width="12.36328125" style="1" hidden="1" customWidth="1"/>
    <col min="11" max="11" width="25.6328125" style="1" customWidth="1"/>
    <col min="12" max="12" width="10.08984375" style="2" customWidth="1"/>
    <col min="13" max="14" width="10" style="1" customWidth="1"/>
    <col min="15" max="15" width="12.54296875" style="3" customWidth="1"/>
    <col min="16" max="16384" width="9.08984375" style="1"/>
  </cols>
  <sheetData>
    <row r="3" spans="1:15" x14ac:dyDescent="0.4">
      <c r="A3" s="1" t="s">
        <v>12</v>
      </c>
      <c r="J3" s="4"/>
      <c r="K3" s="4" t="s">
        <v>16</v>
      </c>
    </row>
    <row r="4" spans="1:15" x14ac:dyDescent="0.4">
      <c r="A4" s="24" t="s">
        <v>125</v>
      </c>
      <c r="B4" s="24"/>
      <c r="C4" s="25"/>
    </row>
    <row r="5" spans="1:15" s="5" customFormat="1" ht="22.5" customHeight="1" x14ac:dyDescent="0.35">
      <c r="A5" s="15" t="s">
        <v>0</v>
      </c>
      <c r="B5" s="14" t="s">
        <v>128</v>
      </c>
      <c r="C5" s="15" t="s">
        <v>1</v>
      </c>
      <c r="D5" s="15" t="s">
        <v>2</v>
      </c>
      <c r="E5" s="15"/>
      <c r="F5" s="15" t="s">
        <v>126</v>
      </c>
      <c r="G5" s="15" t="s">
        <v>127</v>
      </c>
      <c r="H5" s="15" t="s">
        <v>11</v>
      </c>
      <c r="I5" s="21" t="s">
        <v>3</v>
      </c>
      <c r="J5" s="15" t="s">
        <v>10</v>
      </c>
      <c r="K5" s="15" t="s">
        <v>8</v>
      </c>
      <c r="L5" s="21" t="s">
        <v>5</v>
      </c>
      <c r="M5" s="15" t="s">
        <v>4</v>
      </c>
      <c r="N5" s="15" t="s">
        <v>7</v>
      </c>
      <c r="O5" s="18" t="s">
        <v>6</v>
      </c>
    </row>
    <row r="6" spans="1:15" s="5" customFormat="1" ht="16.5" customHeight="1" x14ac:dyDescent="0.35">
      <c r="A6" s="16"/>
      <c r="B6" s="14" t="s">
        <v>129</v>
      </c>
      <c r="C6" s="16"/>
      <c r="D6" s="16"/>
      <c r="E6" s="16"/>
      <c r="F6" s="16"/>
      <c r="G6" s="16"/>
      <c r="H6" s="16"/>
      <c r="I6" s="22"/>
      <c r="J6" s="16"/>
      <c r="K6" s="16"/>
      <c r="L6" s="22"/>
      <c r="M6" s="16"/>
      <c r="N6" s="16"/>
      <c r="O6" s="19"/>
    </row>
    <row r="7" spans="1:15" s="5" customFormat="1" x14ac:dyDescent="0.35">
      <c r="A7" s="17"/>
      <c r="B7" s="14" t="s">
        <v>129</v>
      </c>
      <c r="C7" s="17"/>
      <c r="D7" s="17"/>
      <c r="E7" s="17"/>
      <c r="F7" s="17"/>
      <c r="G7" s="17"/>
      <c r="H7" s="17"/>
      <c r="I7" s="23"/>
      <c r="J7" s="17"/>
      <c r="K7" s="17"/>
      <c r="L7" s="23"/>
      <c r="M7" s="17"/>
      <c r="N7" s="17"/>
      <c r="O7" s="20"/>
    </row>
    <row r="8" spans="1:15" x14ac:dyDescent="0.4">
      <c r="A8" s="6">
        <v>8</v>
      </c>
      <c r="B8" s="14" t="s">
        <v>130</v>
      </c>
      <c r="C8" s="6" t="s">
        <v>30</v>
      </c>
      <c r="D8" s="6" t="s">
        <v>31</v>
      </c>
      <c r="E8" s="7"/>
      <c r="F8" s="7" t="str">
        <f t="shared" ref="F8:F30" si="0">LEFT(C8,1)</f>
        <v>М</v>
      </c>
      <c r="G8" s="7" t="str">
        <f t="shared" ref="G8:G30" si="1">LEFT(D8,1)</f>
        <v>А</v>
      </c>
      <c r="H8" s="8">
        <v>760184</v>
      </c>
      <c r="I8" s="12">
        <v>7</v>
      </c>
      <c r="J8" s="6" t="s">
        <v>80</v>
      </c>
      <c r="K8" s="8" t="s">
        <v>9</v>
      </c>
      <c r="L8" s="9">
        <v>50</v>
      </c>
      <c r="M8" s="10">
        <v>80</v>
      </c>
      <c r="N8" s="11">
        <f t="shared" ref="N8:N19" si="2">L8/M8</f>
        <v>0.625</v>
      </c>
      <c r="O8" s="13" t="str">
        <f t="shared" ref="O8:O19" si="3">IF(L8&gt;75%*M8,"Победитель",IF(L8&gt;50%*M8,"Призёр","Участник"))</f>
        <v>Призёр</v>
      </c>
    </row>
    <row r="9" spans="1:15" x14ac:dyDescent="0.4">
      <c r="A9" s="6">
        <v>9</v>
      </c>
      <c r="B9" s="14" t="s">
        <v>131</v>
      </c>
      <c r="C9" s="6" t="s">
        <v>32</v>
      </c>
      <c r="D9" s="6" t="s">
        <v>33</v>
      </c>
      <c r="E9" s="7"/>
      <c r="F9" s="7" t="str">
        <f t="shared" si="0"/>
        <v>Г</v>
      </c>
      <c r="G9" s="7" t="str">
        <f t="shared" si="1"/>
        <v>Г</v>
      </c>
      <c r="H9" s="8">
        <v>760184</v>
      </c>
      <c r="I9" s="12">
        <v>7</v>
      </c>
      <c r="J9" s="6" t="s">
        <v>81</v>
      </c>
      <c r="K9" s="8" t="s">
        <v>9</v>
      </c>
      <c r="L9" s="9">
        <v>47</v>
      </c>
      <c r="M9" s="10">
        <v>80</v>
      </c>
      <c r="N9" s="11">
        <f t="shared" si="2"/>
        <v>0.58750000000000002</v>
      </c>
      <c r="O9" s="13" t="str">
        <f t="shared" si="3"/>
        <v>Призёр</v>
      </c>
    </row>
    <row r="10" spans="1:15" x14ac:dyDescent="0.4">
      <c r="A10" s="6">
        <v>10</v>
      </c>
      <c r="B10" s="14" t="s">
        <v>132</v>
      </c>
      <c r="C10" s="6" t="s">
        <v>19</v>
      </c>
      <c r="D10" s="6" t="s">
        <v>24</v>
      </c>
      <c r="E10" s="7"/>
      <c r="F10" s="7" t="str">
        <f t="shared" si="0"/>
        <v>А</v>
      </c>
      <c r="G10" s="7" t="str">
        <f t="shared" si="1"/>
        <v>С</v>
      </c>
      <c r="H10" s="6">
        <v>760184</v>
      </c>
      <c r="I10" s="12">
        <v>7</v>
      </c>
      <c r="J10" s="6" t="s">
        <v>82</v>
      </c>
      <c r="K10" s="8" t="s">
        <v>9</v>
      </c>
      <c r="L10" s="9">
        <v>44</v>
      </c>
      <c r="M10" s="10">
        <v>80</v>
      </c>
      <c r="N10" s="11">
        <f t="shared" si="2"/>
        <v>0.55000000000000004</v>
      </c>
      <c r="O10" s="13" t="str">
        <f t="shared" si="3"/>
        <v>Призёр</v>
      </c>
    </row>
    <row r="11" spans="1:15" x14ac:dyDescent="0.4">
      <c r="A11" s="6">
        <v>11</v>
      </c>
      <c r="B11" s="14" t="s">
        <v>133</v>
      </c>
      <c r="C11" s="6" t="s">
        <v>26</v>
      </c>
      <c r="D11" s="6" t="s">
        <v>34</v>
      </c>
      <c r="E11" s="7"/>
      <c r="F11" s="7" t="str">
        <f t="shared" si="0"/>
        <v>П</v>
      </c>
      <c r="G11" s="7" t="str">
        <f t="shared" si="1"/>
        <v>Ю</v>
      </c>
      <c r="H11" s="8">
        <v>760184</v>
      </c>
      <c r="I11" s="12">
        <v>7</v>
      </c>
      <c r="J11" s="6" t="s">
        <v>83</v>
      </c>
      <c r="K11" s="8" t="s">
        <v>9</v>
      </c>
      <c r="L11" s="9">
        <v>37</v>
      </c>
      <c r="M11" s="10">
        <v>80</v>
      </c>
      <c r="N11" s="11">
        <f t="shared" si="2"/>
        <v>0.46250000000000002</v>
      </c>
      <c r="O11" s="13" t="str">
        <f t="shared" si="3"/>
        <v>Участник</v>
      </c>
    </row>
    <row r="12" spans="1:15" x14ac:dyDescent="0.4">
      <c r="A12" s="6">
        <v>13</v>
      </c>
      <c r="B12" s="14" t="s">
        <v>134</v>
      </c>
      <c r="C12" s="6" t="s">
        <v>30</v>
      </c>
      <c r="D12" s="6" t="s">
        <v>35</v>
      </c>
      <c r="E12" s="7"/>
      <c r="F12" s="7" t="str">
        <f t="shared" si="0"/>
        <v>М</v>
      </c>
      <c r="G12" s="7" t="str">
        <f t="shared" si="1"/>
        <v>А</v>
      </c>
      <c r="H12" s="6">
        <v>760184</v>
      </c>
      <c r="I12" s="12">
        <v>7</v>
      </c>
      <c r="J12" s="6" t="s">
        <v>84</v>
      </c>
      <c r="K12" s="8" t="s">
        <v>9</v>
      </c>
      <c r="L12" s="9">
        <v>27</v>
      </c>
      <c r="M12" s="10">
        <v>80</v>
      </c>
      <c r="N12" s="11">
        <f t="shared" si="2"/>
        <v>0.33750000000000002</v>
      </c>
      <c r="O12" s="10" t="str">
        <f t="shared" si="3"/>
        <v>Участник</v>
      </c>
    </row>
    <row r="13" spans="1:15" x14ac:dyDescent="0.4">
      <c r="A13" s="6">
        <v>14</v>
      </c>
      <c r="B13" s="14" t="s">
        <v>135</v>
      </c>
      <c r="C13" s="6" t="s">
        <v>36</v>
      </c>
      <c r="D13" s="6" t="s">
        <v>37</v>
      </c>
      <c r="E13" s="7"/>
      <c r="F13" s="7" t="str">
        <f t="shared" si="0"/>
        <v>О</v>
      </c>
      <c r="G13" s="7" t="str">
        <f t="shared" si="1"/>
        <v>А</v>
      </c>
      <c r="H13" s="8">
        <v>760184</v>
      </c>
      <c r="I13" s="12">
        <v>7</v>
      </c>
      <c r="J13" s="6" t="s">
        <v>85</v>
      </c>
      <c r="K13" s="8" t="s">
        <v>9</v>
      </c>
      <c r="L13" s="9">
        <v>23</v>
      </c>
      <c r="M13" s="10">
        <v>80</v>
      </c>
      <c r="N13" s="11">
        <f t="shared" si="2"/>
        <v>0.28749999999999998</v>
      </c>
      <c r="O13" s="10" t="str">
        <f t="shared" si="3"/>
        <v>Участник</v>
      </c>
    </row>
    <row r="14" spans="1:15" x14ac:dyDescent="0.4">
      <c r="A14" s="6">
        <v>17</v>
      </c>
      <c r="B14" s="14" t="s">
        <v>132</v>
      </c>
      <c r="C14" s="6" t="s">
        <v>25</v>
      </c>
      <c r="D14" s="6" t="s">
        <v>18</v>
      </c>
      <c r="E14" s="7"/>
      <c r="F14" s="7" t="str">
        <f t="shared" si="0"/>
        <v>Е</v>
      </c>
      <c r="G14" s="7" t="str">
        <f t="shared" si="1"/>
        <v>Д</v>
      </c>
      <c r="H14" s="6">
        <v>760184</v>
      </c>
      <c r="I14" s="12">
        <v>7</v>
      </c>
      <c r="J14" s="6" t="s">
        <v>86</v>
      </c>
      <c r="K14" s="6" t="s">
        <v>9</v>
      </c>
      <c r="L14" s="9">
        <v>19</v>
      </c>
      <c r="M14" s="10">
        <v>80</v>
      </c>
      <c r="N14" s="11">
        <f t="shared" si="2"/>
        <v>0.23749999999999999</v>
      </c>
      <c r="O14" s="10" t="str">
        <f t="shared" si="3"/>
        <v>Участник</v>
      </c>
    </row>
    <row r="15" spans="1:15" x14ac:dyDescent="0.4">
      <c r="A15" s="6">
        <v>18</v>
      </c>
      <c r="B15" s="14" t="s">
        <v>136</v>
      </c>
      <c r="C15" s="6" t="s">
        <v>38</v>
      </c>
      <c r="D15" s="6" t="s">
        <v>39</v>
      </c>
      <c r="E15" s="7"/>
      <c r="F15" s="7" t="str">
        <f t="shared" si="0"/>
        <v>З</v>
      </c>
      <c r="G15" s="7" t="str">
        <f t="shared" si="1"/>
        <v>А</v>
      </c>
      <c r="H15" s="8">
        <v>760184</v>
      </c>
      <c r="I15" s="12">
        <v>7</v>
      </c>
      <c r="J15" s="6" t="s">
        <v>87</v>
      </c>
      <c r="K15" s="8" t="s">
        <v>9</v>
      </c>
      <c r="L15" s="9">
        <v>17</v>
      </c>
      <c r="M15" s="10">
        <v>80</v>
      </c>
      <c r="N15" s="11">
        <f t="shared" si="2"/>
        <v>0.21249999999999999</v>
      </c>
      <c r="O15" s="10" t="str">
        <f t="shared" si="3"/>
        <v>Участник</v>
      </c>
    </row>
    <row r="16" spans="1:15" x14ac:dyDescent="0.4">
      <c r="A16" s="6">
        <v>19</v>
      </c>
      <c r="B16" s="14" t="s">
        <v>137</v>
      </c>
      <c r="C16" s="6" t="s">
        <v>22</v>
      </c>
      <c r="D16" s="6" t="s">
        <v>27</v>
      </c>
      <c r="E16" s="7"/>
      <c r="F16" s="7" t="str">
        <f t="shared" si="0"/>
        <v>С</v>
      </c>
      <c r="G16" s="7" t="str">
        <f t="shared" si="1"/>
        <v>А</v>
      </c>
      <c r="H16" s="6">
        <v>760184</v>
      </c>
      <c r="I16" s="12">
        <v>7</v>
      </c>
      <c r="J16" s="6" t="s">
        <v>88</v>
      </c>
      <c r="K16" s="6" t="s">
        <v>9</v>
      </c>
      <c r="L16" s="9">
        <v>15</v>
      </c>
      <c r="M16" s="10">
        <v>80</v>
      </c>
      <c r="N16" s="11">
        <f t="shared" si="2"/>
        <v>0.1875</v>
      </c>
      <c r="O16" s="10" t="str">
        <f t="shared" si="3"/>
        <v>Участник</v>
      </c>
    </row>
    <row r="17" spans="1:15" x14ac:dyDescent="0.4">
      <c r="A17" s="6">
        <v>20</v>
      </c>
      <c r="B17" s="14" t="s">
        <v>138</v>
      </c>
      <c r="C17" s="6" t="s">
        <v>40</v>
      </c>
      <c r="D17" s="6" t="s">
        <v>41</v>
      </c>
      <c r="E17" s="7"/>
      <c r="F17" s="7" t="str">
        <f t="shared" si="0"/>
        <v>Л</v>
      </c>
      <c r="G17" s="7" t="str">
        <f t="shared" si="1"/>
        <v>Е</v>
      </c>
      <c r="H17" s="6">
        <v>760184</v>
      </c>
      <c r="I17" s="12">
        <v>7</v>
      </c>
      <c r="J17" s="6" t="s">
        <v>89</v>
      </c>
      <c r="K17" s="6" t="s">
        <v>9</v>
      </c>
      <c r="L17" s="9">
        <v>15</v>
      </c>
      <c r="M17" s="10">
        <v>80</v>
      </c>
      <c r="N17" s="11">
        <f t="shared" si="2"/>
        <v>0.1875</v>
      </c>
      <c r="O17" s="10" t="str">
        <f t="shared" si="3"/>
        <v>Участник</v>
      </c>
    </row>
    <row r="18" spans="1:15" x14ac:dyDescent="0.4">
      <c r="A18" s="6">
        <v>22</v>
      </c>
      <c r="B18" s="14" t="s">
        <v>137</v>
      </c>
      <c r="C18" s="6" t="s">
        <v>42</v>
      </c>
      <c r="D18" s="6" t="s">
        <v>43</v>
      </c>
      <c r="E18" s="7"/>
      <c r="F18" s="7" t="str">
        <f t="shared" si="0"/>
        <v>В</v>
      </c>
      <c r="G18" s="7" t="str">
        <f t="shared" si="1"/>
        <v>А</v>
      </c>
      <c r="H18" s="6">
        <v>760184</v>
      </c>
      <c r="I18" s="12">
        <v>7</v>
      </c>
      <c r="J18" s="6" t="s">
        <v>90</v>
      </c>
      <c r="K18" s="6" t="s">
        <v>9</v>
      </c>
      <c r="L18" s="9">
        <v>14</v>
      </c>
      <c r="M18" s="10">
        <v>80</v>
      </c>
      <c r="N18" s="11">
        <f t="shared" si="2"/>
        <v>0.17499999999999999</v>
      </c>
      <c r="O18" s="10" t="str">
        <f t="shared" si="3"/>
        <v>Участник</v>
      </c>
    </row>
    <row r="19" spans="1:15" x14ac:dyDescent="0.4">
      <c r="A19" s="6">
        <v>24</v>
      </c>
      <c r="B19" s="14" t="s">
        <v>134</v>
      </c>
      <c r="C19" s="6" t="s">
        <v>44</v>
      </c>
      <c r="D19" s="6" t="s">
        <v>45</v>
      </c>
      <c r="E19" s="7"/>
      <c r="F19" s="7" t="str">
        <f t="shared" si="0"/>
        <v>М</v>
      </c>
      <c r="G19" s="7" t="str">
        <f t="shared" si="1"/>
        <v>П</v>
      </c>
      <c r="H19" s="6">
        <v>760184</v>
      </c>
      <c r="I19" s="12">
        <v>7</v>
      </c>
      <c r="J19" s="6" t="s">
        <v>91</v>
      </c>
      <c r="K19" s="6" t="s">
        <v>9</v>
      </c>
      <c r="L19" s="9">
        <v>8</v>
      </c>
      <c r="M19" s="10">
        <v>80</v>
      </c>
      <c r="N19" s="11">
        <f t="shared" si="2"/>
        <v>0.1</v>
      </c>
      <c r="O19" s="10" t="str">
        <f t="shared" si="3"/>
        <v>Участник</v>
      </c>
    </row>
    <row r="20" spans="1:15" x14ac:dyDescent="0.4">
      <c r="A20" s="6">
        <v>42</v>
      </c>
      <c r="B20" s="14" t="s">
        <v>139</v>
      </c>
      <c r="C20" s="6" t="s">
        <v>46</v>
      </c>
      <c r="D20" s="6" t="s">
        <v>47</v>
      </c>
      <c r="E20" s="7"/>
      <c r="F20" s="7" t="str">
        <f t="shared" si="0"/>
        <v>Д</v>
      </c>
      <c r="G20" s="7" t="str">
        <f t="shared" si="1"/>
        <v>Х</v>
      </c>
      <c r="H20" s="6">
        <v>760184</v>
      </c>
      <c r="I20" s="12">
        <v>8</v>
      </c>
      <c r="J20" s="6" t="s">
        <v>92</v>
      </c>
      <c r="K20" s="6" t="s">
        <v>9</v>
      </c>
      <c r="L20" s="9">
        <v>29</v>
      </c>
      <c r="M20" s="10">
        <v>100</v>
      </c>
      <c r="N20" s="11">
        <f t="shared" ref="N20:N45" si="4">L20/M20</f>
        <v>0.28999999999999998</v>
      </c>
      <c r="O20" s="10" t="str">
        <f t="shared" ref="O20:O45" si="5">IF(L20&gt;75%*M20,"Победитель",IF(L20&gt;50%*M20,"Призёр","Участник"))</f>
        <v>Участник</v>
      </c>
    </row>
    <row r="21" spans="1:15" x14ac:dyDescent="0.4">
      <c r="A21" s="6">
        <v>44</v>
      </c>
      <c r="B21" s="14" t="s">
        <v>136</v>
      </c>
      <c r="C21" s="6" t="s">
        <v>19</v>
      </c>
      <c r="D21" s="6" t="s">
        <v>48</v>
      </c>
      <c r="E21" s="7"/>
      <c r="F21" s="7" t="str">
        <f t="shared" si="0"/>
        <v>А</v>
      </c>
      <c r="G21" s="7" t="str">
        <f t="shared" si="1"/>
        <v>М</v>
      </c>
      <c r="H21" s="6">
        <v>760184</v>
      </c>
      <c r="I21" s="12">
        <v>8</v>
      </c>
      <c r="J21" s="6" t="s">
        <v>93</v>
      </c>
      <c r="K21" s="6" t="s">
        <v>9</v>
      </c>
      <c r="L21" s="9">
        <v>25</v>
      </c>
      <c r="M21" s="10">
        <v>100</v>
      </c>
      <c r="N21" s="11">
        <f t="shared" si="4"/>
        <v>0.25</v>
      </c>
      <c r="O21" s="10" t="str">
        <f t="shared" si="5"/>
        <v>Участник</v>
      </c>
    </row>
    <row r="22" spans="1:15" x14ac:dyDescent="0.4">
      <c r="A22" s="6">
        <v>50</v>
      </c>
      <c r="B22" s="14" t="s">
        <v>140</v>
      </c>
      <c r="C22" s="6" t="s">
        <v>49</v>
      </c>
      <c r="D22" s="6" t="s">
        <v>50</v>
      </c>
      <c r="E22" s="7"/>
      <c r="F22" s="7" t="str">
        <f t="shared" si="0"/>
        <v>В</v>
      </c>
      <c r="G22" s="7" t="str">
        <f t="shared" si="1"/>
        <v>В</v>
      </c>
      <c r="H22" s="6">
        <v>760184</v>
      </c>
      <c r="I22" s="12">
        <v>9</v>
      </c>
      <c r="J22" s="6" t="s">
        <v>94</v>
      </c>
      <c r="K22" s="6" t="s">
        <v>9</v>
      </c>
      <c r="L22" s="9">
        <v>52</v>
      </c>
      <c r="M22" s="10">
        <v>100</v>
      </c>
      <c r="N22" s="11">
        <f t="shared" si="4"/>
        <v>0.52</v>
      </c>
      <c r="O22" s="13" t="str">
        <f t="shared" si="5"/>
        <v>Призёр</v>
      </c>
    </row>
    <row r="23" spans="1:15" x14ac:dyDescent="0.4">
      <c r="A23" s="6">
        <v>51</v>
      </c>
      <c r="B23" s="14" t="s">
        <v>135</v>
      </c>
      <c r="C23" s="6" t="s">
        <v>13</v>
      </c>
      <c r="D23" s="6" t="s">
        <v>24</v>
      </c>
      <c r="E23" s="7"/>
      <c r="F23" s="7" t="str">
        <f t="shared" si="0"/>
        <v>И</v>
      </c>
      <c r="G23" s="7" t="str">
        <f t="shared" si="1"/>
        <v>С</v>
      </c>
      <c r="H23" s="6">
        <v>760184</v>
      </c>
      <c r="I23" s="12">
        <v>9</v>
      </c>
      <c r="J23" s="6" t="s">
        <v>95</v>
      </c>
      <c r="K23" s="6" t="s">
        <v>9</v>
      </c>
      <c r="L23" s="9">
        <v>44.25</v>
      </c>
      <c r="M23" s="10">
        <v>100</v>
      </c>
      <c r="N23" s="11">
        <f t="shared" si="4"/>
        <v>0.4425</v>
      </c>
      <c r="O23" s="13" t="str">
        <f t="shared" si="5"/>
        <v>Участник</v>
      </c>
    </row>
    <row r="24" spans="1:15" x14ac:dyDescent="0.4">
      <c r="A24" s="6">
        <v>56</v>
      </c>
      <c r="B24" s="14" t="s">
        <v>141</v>
      </c>
      <c r="C24" s="6" t="s">
        <v>51</v>
      </c>
      <c r="D24" s="6" t="s">
        <v>45</v>
      </c>
      <c r="E24" s="7"/>
      <c r="F24" s="7" t="str">
        <f t="shared" si="0"/>
        <v>Д</v>
      </c>
      <c r="G24" s="7" t="str">
        <f t="shared" si="1"/>
        <v>П</v>
      </c>
      <c r="H24" s="6">
        <v>760184</v>
      </c>
      <c r="I24" s="12">
        <v>9</v>
      </c>
      <c r="J24" s="6" t="s">
        <v>96</v>
      </c>
      <c r="K24" s="6" t="s">
        <v>9</v>
      </c>
      <c r="L24" s="9">
        <v>40</v>
      </c>
      <c r="M24" s="10">
        <v>100</v>
      </c>
      <c r="N24" s="11">
        <f t="shared" si="4"/>
        <v>0.4</v>
      </c>
      <c r="O24" s="10" t="str">
        <f t="shared" si="5"/>
        <v>Участник</v>
      </c>
    </row>
    <row r="25" spans="1:15" x14ac:dyDescent="0.4">
      <c r="A25" s="6">
        <v>57</v>
      </c>
      <c r="B25" s="14" t="s">
        <v>136</v>
      </c>
      <c r="C25" s="6" t="s">
        <v>51</v>
      </c>
      <c r="D25" s="6" t="s">
        <v>52</v>
      </c>
      <c r="E25" s="7"/>
      <c r="F25" s="7" t="str">
        <f t="shared" si="0"/>
        <v>Д</v>
      </c>
      <c r="G25" s="7" t="str">
        <f t="shared" si="1"/>
        <v>Р</v>
      </c>
      <c r="H25" s="6">
        <v>760184</v>
      </c>
      <c r="I25" s="12">
        <v>9</v>
      </c>
      <c r="J25" s="6" t="s">
        <v>97</v>
      </c>
      <c r="K25" s="6" t="s">
        <v>9</v>
      </c>
      <c r="L25" s="9">
        <v>38</v>
      </c>
      <c r="M25" s="10">
        <v>100</v>
      </c>
      <c r="N25" s="11">
        <f t="shared" si="4"/>
        <v>0.38</v>
      </c>
      <c r="O25" s="10" t="str">
        <f t="shared" si="5"/>
        <v>Участник</v>
      </c>
    </row>
    <row r="26" spans="1:15" x14ac:dyDescent="0.4">
      <c r="A26" s="6">
        <v>59</v>
      </c>
      <c r="B26" s="14" t="s">
        <v>126</v>
      </c>
      <c r="C26" s="6" t="s">
        <v>53</v>
      </c>
      <c r="D26" s="6" t="s">
        <v>54</v>
      </c>
      <c r="E26" s="7"/>
      <c r="F26" s="7" t="str">
        <f t="shared" si="0"/>
        <v>Р</v>
      </c>
      <c r="G26" s="7" t="str">
        <f t="shared" si="1"/>
        <v>В</v>
      </c>
      <c r="H26" s="6">
        <v>760184</v>
      </c>
      <c r="I26" s="12">
        <v>9</v>
      </c>
      <c r="J26" s="6" t="s">
        <v>98</v>
      </c>
      <c r="K26" s="6" t="s">
        <v>9</v>
      </c>
      <c r="L26" s="9">
        <v>37</v>
      </c>
      <c r="M26" s="10">
        <v>100</v>
      </c>
      <c r="N26" s="11">
        <f t="shared" si="4"/>
        <v>0.37</v>
      </c>
      <c r="O26" s="10" t="str">
        <f t="shared" si="5"/>
        <v>Участник</v>
      </c>
    </row>
    <row r="27" spans="1:15" x14ac:dyDescent="0.4">
      <c r="A27" s="6">
        <v>60</v>
      </c>
      <c r="B27" s="14" t="s">
        <v>135</v>
      </c>
      <c r="C27" s="6" t="s">
        <v>55</v>
      </c>
      <c r="D27" s="6" t="s">
        <v>31</v>
      </c>
      <c r="E27" s="7"/>
      <c r="F27" s="7" t="str">
        <f t="shared" si="0"/>
        <v>С</v>
      </c>
      <c r="G27" s="7" t="str">
        <f t="shared" si="1"/>
        <v>А</v>
      </c>
      <c r="H27" s="6">
        <v>760184</v>
      </c>
      <c r="I27" s="12">
        <v>9</v>
      </c>
      <c r="J27" s="6" t="s">
        <v>99</v>
      </c>
      <c r="K27" s="6" t="s">
        <v>9</v>
      </c>
      <c r="L27" s="9">
        <v>36.25</v>
      </c>
      <c r="M27" s="10">
        <v>100</v>
      </c>
      <c r="N27" s="11">
        <f t="shared" si="4"/>
        <v>0.36249999999999999</v>
      </c>
      <c r="O27" s="10" t="str">
        <f t="shared" si="5"/>
        <v>Участник</v>
      </c>
    </row>
    <row r="28" spans="1:15" x14ac:dyDescent="0.4">
      <c r="A28" s="6">
        <v>61</v>
      </c>
      <c r="B28" s="14" t="s">
        <v>133</v>
      </c>
      <c r="C28" s="6" t="s">
        <v>17</v>
      </c>
      <c r="D28" s="6" t="s">
        <v>14</v>
      </c>
      <c r="E28" s="7"/>
      <c r="F28" s="7" t="str">
        <f t="shared" si="0"/>
        <v>К</v>
      </c>
      <c r="G28" s="7" t="str">
        <f t="shared" si="1"/>
        <v>А</v>
      </c>
      <c r="H28" s="6">
        <v>760184</v>
      </c>
      <c r="I28" s="12">
        <v>9</v>
      </c>
      <c r="J28" s="6" t="s">
        <v>100</v>
      </c>
      <c r="K28" s="6" t="s">
        <v>9</v>
      </c>
      <c r="L28" s="9">
        <v>36</v>
      </c>
      <c r="M28" s="10">
        <v>100</v>
      </c>
      <c r="N28" s="11">
        <f t="shared" si="4"/>
        <v>0.36</v>
      </c>
      <c r="O28" s="10" t="str">
        <f t="shared" si="5"/>
        <v>Участник</v>
      </c>
    </row>
    <row r="29" spans="1:15" x14ac:dyDescent="0.4">
      <c r="A29" s="6">
        <v>64</v>
      </c>
      <c r="B29" s="14" t="s">
        <v>131</v>
      </c>
      <c r="C29" s="6" t="s">
        <v>56</v>
      </c>
      <c r="D29" s="6" t="s">
        <v>31</v>
      </c>
      <c r="E29" s="7"/>
      <c r="F29" s="7" t="str">
        <f t="shared" si="0"/>
        <v>Т</v>
      </c>
      <c r="G29" s="7" t="str">
        <f t="shared" si="1"/>
        <v>А</v>
      </c>
      <c r="H29" s="6">
        <v>760184</v>
      </c>
      <c r="I29" s="12">
        <v>9</v>
      </c>
      <c r="J29" s="6" t="s">
        <v>101</v>
      </c>
      <c r="K29" s="6" t="s">
        <v>9</v>
      </c>
      <c r="L29" s="9">
        <v>34.25</v>
      </c>
      <c r="M29" s="10">
        <v>100</v>
      </c>
      <c r="N29" s="11">
        <f t="shared" si="4"/>
        <v>0.34250000000000003</v>
      </c>
      <c r="O29" s="10" t="str">
        <f t="shared" si="5"/>
        <v>Участник</v>
      </c>
    </row>
    <row r="30" spans="1:15" x14ac:dyDescent="0.4">
      <c r="A30" s="6">
        <v>65</v>
      </c>
      <c r="B30" s="14" t="s">
        <v>135</v>
      </c>
      <c r="C30" s="6" t="s">
        <v>23</v>
      </c>
      <c r="D30" s="6" t="s">
        <v>57</v>
      </c>
      <c r="E30" s="7"/>
      <c r="F30" s="7" t="str">
        <f t="shared" si="0"/>
        <v>Д</v>
      </c>
      <c r="G30" s="7" t="str">
        <f t="shared" si="1"/>
        <v>В</v>
      </c>
      <c r="H30" s="8">
        <v>760184</v>
      </c>
      <c r="I30" s="12">
        <v>9</v>
      </c>
      <c r="J30" s="6" t="s">
        <v>102</v>
      </c>
      <c r="K30" s="8" t="s">
        <v>9</v>
      </c>
      <c r="L30" s="9">
        <v>31.5</v>
      </c>
      <c r="M30" s="10">
        <v>100</v>
      </c>
      <c r="N30" s="11">
        <f t="shared" si="4"/>
        <v>0.315</v>
      </c>
      <c r="O30" s="10" t="str">
        <f t="shared" si="5"/>
        <v>Участник</v>
      </c>
    </row>
    <row r="31" spans="1:15" x14ac:dyDescent="0.4">
      <c r="A31" s="6">
        <v>66</v>
      </c>
      <c r="B31" s="14" t="s">
        <v>139</v>
      </c>
      <c r="C31" s="6" t="s">
        <v>58</v>
      </c>
      <c r="D31" s="6" t="s">
        <v>35</v>
      </c>
      <c r="E31" s="7"/>
      <c r="F31" s="7" t="str">
        <f t="shared" ref="F31:F52" si="6">LEFT(C31,1)</f>
        <v>А</v>
      </c>
      <c r="G31" s="7" t="str">
        <f t="shared" ref="G31:G52" si="7">LEFT(D31,1)</f>
        <v>А</v>
      </c>
      <c r="H31" s="6">
        <v>760184</v>
      </c>
      <c r="I31" s="12">
        <v>9</v>
      </c>
      <c r="J31" s="6" t="s">
        <v>103</v>
      </c>
      <c r="K31" s="6" t="s">
        <v>9</v>
      </c>
      <c r="L31" s="9">
        <v>29.75</v>
      </c>
      <c r="M31" s="10">
        <v>100</v>
      </c>
      <c r="N31" s="11">
        <f t="shared" si="4"/>
        <v>0.29749999999999999</v>
      </c>
      <c r="O31" s="10" t="str">
        <f t="shared" si="5"/>
        <v>Участник</v>
      </c>
    </row>
    <row r="32" spans="1:15" x14ac:dyDescent="0.4">
      <c r="A32" s="6">
        <v>68</v>
      </c>
      <c r="B32" s="14" t="s">
        <v>130</v>
      </c>
      <c r="C32" s="6" t="s">
        <v>59</v>
      </c>
      <c r="D32" s="6" t="s">
        <v>35</v>
      </c>
      <c r="E32" s="7"/>
      <c r="F32" s="7" t="str">
        <f t="shared" si="6"/>
        <v>А</v>
      </c>
      <c r="G32" s="7" t="str">
        <f t="shared" si="7"/>
        <v>А</v>
      </c>
      <c r="H32" s="6">
        <v>760184</v>
      </c>
      <c r="I32" s="12">
        <v>9</v>
      </c>
      <c r="J32" s="6" t="s">
        <v>104</v>
      </c>
      <c r="K32" s="6" t="s">
        <v>9</v>
      </c>
      <c r="L32" s="9">
        <v>27.5</v>
      </c>
      <c r="M32" s="10">
        <v>100</v>
      </c>
      <c r="N32" s="11">
        <f t="shared" si="4"/>
        <v>0.27500000000000002</v>
      </c>
      <c r="O32" s="10" t="str">
        <f t="shared" si="5"/>
        <v>Участник</v>
      </c>
    </row>
    <row r="33" spans="1:15" x14ac:dyDescent="0.4">
      <c r="A33" s="6">
        <v>69</v>
      </c>
      <c r="B33" s="14" t="s">
        <v>142</v>
      </c>
      <c r="C33" s="6" t="s">
        <v>60</v>
      </c>
      <c r="D33" s="6" t="s">
        <v>61</v>
      </c>
      <c r="E33" s="7"/>
      <c r="F33" s="7" t="str">
        <f t="shared" si="6"/>
        <v>Е</v>
      </c>
      <c r="G33" s="7" t="str">
        <f t="shared" si="7"/>
        <v>Н</v>
      </c>
      <c r="H33" s="6">
        <v>760184</v>
      </c>
      <c r="I33" s="12">
        <v>9</v>
      </c>
      <c r="J33" s="6" t="s">
        <v>105</v>
      </c>
      <c r="K33" s="6" t="s">
        <v>9</v>
      </c>
      <c r="L33" s="9">
        <v>26.25</v>
      </c>
      <c r="M33" s="10">
        <v>100</v>
      </c>
      <c r="N33" s="11">
        <f t="shared" si="4"/>
        <v>0.26250000000000001</v>
      </c>
      <c r="O33" s="10" t="str">
        <f t="shared" si="5"/>
        <v>Участник</v>
      </c>
    </row>
    <row r="34" spans="1:15" x14ac:dyDescent="0.4">
      <c r="A34" s="6">
        <v>72</v>
      </c>
      <c r="B34" s="14" t="s">
        <v>139</v>
      </c>
      <c r="C34" s="6" t="s">
        <v>62</v>
      </c>
      <c r="D34" s="6" t="s">
        <v>63</v>
      </c>
      <c r="E34" s="7"/>
      <c r="F34" s="7" t="str">
        <f t="shared" si="6"/>
        <v>Н</v>
      </c>
      <c r="G34" s="7" t="str">
        <f t="shared" si="7"/>
        <v>В</v>
      </c>
      <c r="H34" s="6">
        <v>760184</v>
      </c>
      <c r="I34" s="12">
        <v>9</v>
      </c>
      <c r="J34" s="6" t="s">
        <v>106</v>
      </c>
      <c r="K34" s="6" t="s">
        <v>9</v>
      </c>
      <c r="L34" s="9">
        <v>21.5</v>
      </c>
      <c r="M34" s="10">
        <v>100</v>
      </c>
      <c r="N34" s="11">
        <f t="shared" si="4"/>
        <v>0.215</v>
      </c>
      <c r="O34" s="10" t="str">
        <f t="shared" si="5"/>
        <v>Участник</v>
      </c>
    </row>
    <row r="35" spans="1:15" x14ac:dyDescent="0.4">
      <c r="A35" s="6">
        <v>74</v>
      </c>
      <c r="B35" s="14" t="s">
        <v>136</v>
      </c>
      <c r="C35" s="6" t="s">
        <v>64</v>
      </c>
      <c r="D35" s="6" t="s">
        <v>65</v>
      </c>
      <c r="E35" s="7"/>
      <c r="F35" s="7" t="str">
        <f t="shared" si="6"/>
        <v>В</v>
      </c>
      <c r="G35" s="7" t="str">
        <f t="shared" si="7"/>
        <v>Н</v>
      </c>
      <c r="H35" s="6">
        <v>760184</v>
      </c>
      <c r="I35" s="12">
        <v>9</v>
      </c>
      <c r="J35" s="6" t="s">
        <v>107</v>
      </c>
      <c r="K35" s="6" t="s">
        <v>9</v>
      </c>
      <c r="L35" s="9">
        <v>20</v>
      </c>
      <c r="M35" s="10">
        <v>100</v>
      </c>
      <c r="N35" s="11">
        <f t="shared" si="4"/>
        <v>0.2</v>
      </c>
      <c r="O35" s="10" t="str">
        <f t="shared" si="5"/>
        <v>Участник</v>
      </c>
    </row>
    <row r="36" spans="1:15" x14ac:dyDescent="0.4">
      <c r="A36" s="6">
        <v>75</v>
      </c>
      <c r="B36" s="14" t="s">
        <v>142</v>
      </c>
      <c r="C36" s="6" t="s">
        <v>62</v>
      </c>
      <c r="D36" s="6" t="s">
        <v>15</v>
      </c>
      <c r="E36" s="6"/>
      <c r="F36" s="7" t="str">
        <f t="shared" si="6"/>
        <v>Н</v>
      </c>
      <c r="G36" s="7" t="str">
        <f t="shared" si="7"/>
        <v>Ю</v>
      </c>
      <c r="H36" s="6">
        <v>760184</v>
      </c>
      <c r="I36" s="12">
        <v>9</v>
      </c>
      <c r="J36" s="6" t="s">
        <v>108</v>
      </c>
      <c r="K36" s="6" t="s">
        <v>9</v>
      </c>
      <c r="L36" s="9">
        <v>0</v>
      </c>
      <c r="M36" s="10">
        <v>100</v>
      </c>
      <c r="N36" s="11">
        <f t="shared" si="4"/>
        <v>0</v>
      </c>
      <c r="O36" s="10" t="str">
        <f t="shared" si="5"/>
        <v>Участник</v>
      </c>
    </row>
    <row r="37" spans="1:15" x14ac:dyDescent="0.4">
      <c r="A37" s="6">
        <v>78</v>
      </c>
      <c r="B37" s="14" t="s">
        <v>143</v>
      </c>
      <c r="C37" s="6" t="s">
        <v>66</v>
      </c>
      <c r="D37" s="6"/>
      <c r="E37" s="6"/>
      <c r="F37" s="7" t="str">
        <f t="shared" si="6"/>
        <v>Н</v>
      </c>
      <c r="G37" s="7" t="str">
        <f t="shared" si="7"/>
        <v/>
      </c>
      <c r="H37" s="6">
        <v>760184</v>
      </c>
      <c r="I37" s="12">
        <v>10</v>
      </c>
      <c r="J37" s="6" t="s">
        <v>109</v>
      </c>
      <c r="K37" s="6" t="s">
        <v>9</v>
      </c>
      <c r="L37" s="9">
        <v>46</v>
      </c>
      <c r="M37" s="10">
        <v>100</v>
      </c>
      <c r="N37" s="11">
        <f t="shared" si="4"/>
        <v>0.46</v>
      </c>
      <c r="O37" s="13" t="str">
        <f t="shared" si="5"/>
        <v>Участник</v>
      </c>
    </row>
    <row r="38" spans="1:15" x14ac:dyDescent="0.4">
      <c r="A38" s="6">
        <v>79</v>
      </c>
      <c r="B38" s="14" t="s">
        <v>140</v>
      </c>
      <c r="C38" s="6" t="s">
        <v>60</v>
      </c>
      <c r="D38" s="6" t="s">
        <v>28</v>
      </c>
      <c r="E38" s="6"/>
      <c r="F38" s="7" t="str">
        <f t="shared" si="6"/>
        <v>Е</v>
      </c>
      <c r="G38" s="7" t="str">
        <f t="shared" si="7"/>
        <v>И</v>
      </c>
      <c r="H38" s="6">
        <v>760184</v>
      </c>
      <c r="I38" s="12">
        <v>10</v>
      </c>
      <c r="J38" s="6" t="s">
        <v>110</v>
      </c>
      <c r="K38" s="6" t="s">
        <v>9</v>
      </c>
      <c r="L38" s="9">
        <v>44.5</v>
      </c>
      <c r="M38" s="10">
        <v>100</v>
      </c>
      <c r="N38" s="11">
        <f t="shared" si="4"/>
        <v>0.44500000000000001</v>
      </c>
      <c r="O38" s="13" t="str">
        <f t="shared" si="5"/>
        <v>Участник</v>
      </c>
    </row>
    <row r="39" spans="1:15" x14ac:dyDescent="0.4">
      <c r="A39" s="6">
        <v>83</v>
      </c>
      <c r="B39" s="14" t="s">
        <v>139</v>
      </c>
      <c r="C39" s="6" t="s">
        <v>44</v>
      </c>
      <c r="D39" s="6" t="s">
        <v>67</v>
      </c>
      <c r="E39" s="6"/>
      <c r="F39" s="7" t="str">
        <f t="shared" si="6"/>
        <v>М</v>
      </c>
      <c r="G39" s="7" t="str">
        <f t="shared" si="7"/>
        <v>А</v>
      </c>
      <c r="H39" s="6">
        <v>760184</v>
      </c>
      <c r="I39" s="12">
        <v>10</v>
      </c>
      <c r="J39" s="6" t="s">
        <v>111</v>
      </c>
      <c r="K39" s="6" t="s">
        <v>9</v>
      </c>
      <c r="L39" s="9">
        <v>36</v>
      </c>
      <c r="M39" s="10">
        <v>100</v>
      </c>
      <c r="N39" s="11">
        <f t="shared" si="4"/>
        <v>0.36</v>
      </c>
      <c r="O39" s="10" t="str">
        <f t="shared" si="5"/>
        <v>Участник</v>
      </c>
    </row>
    <row r="40" spans="1:15" x14ac:dyDescent="0.4">
      <c r="A40" s="6">
        <v>86</v>
      </c>
      <c r="B40" s="14" t="s">
        <v>128</v>
      </c>
      <c r="C40" s="6" t="s">
        <v>19</v>
      </c>
      <c r="D40" s="6" t="s">
        <v>48</v>
      </c>
      <c r="E40" s="6"/>
      <c r="F40" s="7" t="str">
        <f t="shared" si="6"/>
        <v>А</v>
      </c>
      <c r="G40" s="7" t="str">
        <f t="shared" si="7"/>
        <v>М</v>
      </c>
      <c r="H40" s="6">
        <v>760184</v>
      </c>
      <c r="I40" s="12">
        <v>10</v>
      </c>
      <c r="J40" s="6" t="s">
        <v>112</v>
      </c>
      <c r="K40" s="6" t="s">
        <v>9</v>
      </c>
      <c r="L40" s="9">
        <v>31.5</v>
      </c>
      <c r="M40" s="6">
        <v>100</v>
      </c>
      <c r="N40" s="11">
        <f t="shared" si="4"/>
        <v>0.315</v>
      </c>
      <c r="O40" s="10" t="str">
        <f t="shared" si="5"/>
        <v>Участник</v>
      </c>
    </row>
    <row r="41" spans="1:15" x14ac:dyDescent="0.4">
      <c r="A41" s="6">
        <v>90</v>
      </c>
      <c r="B41" s="14" t="s">
        <v>144</v>
      </c>
      <c r="C41" s="6" t="s">
        <v>68</v>
      </c>
      <c r="D41" s="6" t="s">
        <v>69</v>
      </c>
      <c r="E41" s="6"/>
      <c r="F41" s="7" t="str">
        <f t="shared" si="6"/>
        <v>А</v>
      </c>
      <c r="G41" s="7" t="str">
        <f t="shared" si="7"/>
        <v>Д</v>
      </c>
      <c r="H41" s="6">
        <v>760184</v>
      </c>
      <c r="I41" s="12">
        <v>10</v>
      </c>
      <c r="J41" s="6" t="s">
        <v>113</v>
      </c>
      <c r="K41" s="6" t="s">
        <v>9</v>
      </c>
      <c r="L41" s="9">
        <v>29.5</v>
      </c>
      <c r="M41" s="6">
        <v>100</v>
      </c>
      <c r="N41" s="11">
        <f t="shared" si="4"/>
        <v>0.29499999999999998</v>
      </c>
      <c r="O41" s="10" t="str">
        <f t="shared" si="5"/>
        <v>Участник</v>
      </c>
    </row>
    <row r="42" spans="1:15" x14ac:dyDescent="0.4">
      <c r="A42" s="6">
        <v>91</v>
      </c>
      <c r="B42" s="14" t="s">
        <v>145</v>
      </c>
      <c r="C42" s="6" t="s">
        <v>29</v>
      </c>
      <c r="D42" s="6" t="s">
        <v>52</v>
      </c>
      <c r="E42" s="6"/>
      <c r="F42" s="7" t="str">
        <f t="shared" si="6"/>
        <v>Д</v>
      </c>
      <c r="G42" s="7" t="str">
        <f t="shared" si="7"/>
        <v>Р</v>
      </c>
      <c r="H42" s="6">
        <v>760184</v>
      </c>
      <c r="I42" s="12">
        <v>10</v>
      </c>
      <c r="J42" s="6" t="s">
        <v>114</v>
      </c>
      <c r="K42" s="6" t="s">
        <v>9</v>
      </c>
      <c r="L42" s="9">
        <v>29</v>
      </c>
      <c r="M42" s="6">
        <v>100</v>
      </c>
      <c r="N42" s="11">
        <f t="shared" si="4"/>
        <v>0.28999999999999998</v>
      </c>
      <c r="O42" s="10" t="str">
        <f t="shared" si="5"/>
        <v>Участник</v>
      </c>
    </row>
    <row r="43" spans="1:15" x14ac:dyDescent="0.4">
      <c r="A43" s="6">
        <v>93</v>
      </c>
      <c r="B43" s="14" t="s">
        <v>127</v>
      </c>
      <c r="C43" s="6" t="s">
        <v>70</v>
      </c>
      <c r="D43" s="6" t="s">
        <v>20</v>
      </c>
      <c r="E43" s="6"/>
      <c r="F43" s="7" t="str">
        <f t="shared" si="6"/>
        <v>А</v>
      </c>
      <c r="G43" s="7" t="str">
        <f t="shared" si="7"/>
        <v>В</v>
      </c>
      <c r="H43" s="6">
        <v>760184</v>
      </c>
      <c r="I43" s="12">
        <v>10</v>
      </c>
      <c r="J43" s="6" t="s">
        <v>115</v>
      </c>
      <c r="K43" s="6" t="s">
        <v>9</v>
      </c>
      <c r="L43" s="9">
        <v>28.5</v>
      </c>
      <c r="M43" s="6">
        <v>100</v>
      </c>
      <c r="N43" s="11">
        <f t="shared" si="4"/>
        <v>0.28499999999999998</v>
      </c>
      <c r="O43" s="10" t="str">
        <f t="shared" si="5"/>
        <v>Участник</v>
      </c>
    </row>
    <row r="44" spans="1:15" x14ac:dyDescent="0.4">
      <c r="A44" s="6">
        <v>94</v>
      </c>
      <c r="B44" s="14" t="s">
        <v>136</v>
      </c>
      <c r="C44" s="6" t="s">
        <v>71</v>
      </c>
      <c r="D44" s="6" t="s">
        <v>39</v>
      </c>
      <c r="E44" s="6"/>
      <c r="F44" s="7" t="str">
        <f t="shared" si="6"/>
        <v>К</v>
      </c>
      <c r="G44" s="7" t="str">
        <f t="shared" si="7"/>
        <v>А</v>
      </c>
      <c r="H44" s="6">
        <v>760184</v>
      </c>
      <c r="I44" s="12">
        <v>10</v>
      </c>
      <c r="J44" s="6" t="s">
        <v>116</v>
      </c>
      <c r="K44" s="6" t="s">
        <v>9</v>
      </c>
      <c r="L44" s="9">
        <v>28.5</v>
      </c>
      <c r="M44" s="6">
        <v>100</v>
      </c>
      <c r="N44" s="11">
        <f t="shared" si="4"/>
        <v>0.28499999999999998</v>
      </c>
      <c r="O44" s="10" t="str">
        <f t="shared" si="5"/>
        <v>Участник</v>
      </c>
    </row>
    <row r="45" spans="1:15" x14ac:dyDescent="0.4">
      <c r="A45" s="6">
        <v>95</v>
      </c>
      <c r="B45" s="14" t="s">
        <v>143</v>
      </c>
      <c r="C45" s="6" t="s">
        <v>72</v>
      </c>
      <c r="D45" s="6" t="s">
        <v>73</v>
      </c>
      <c r="E45" s="6"/>
      <c r="F45" s="7" t="str">
        <f t="shared" si="6"/>
        <v>Е</v>
      </c>
      <c r="G45" s="7" t="str">
        <f t="shared" si="7"/>
        <v>Р</v>
      </c>
      <c r="H45" s="6">
        <v>760184</v>
      </c>
      <c r="I45" s="12">
        <v>10</v>
      </c>
      <c r="J45" s="6" t="s">
        <v>117</v>
      </c>
      <c r="K45" s="6" t="s">
        <v>9</v>
      </c>
      <c r="L45" s="9">
        <v>27</v>
      </c>
      <c r="M45" s="6">
        <v>100</v>
      </c>
      <c r="N45" s="11">
        <f t="shared" si="4"/>
        <v>0.27</v>
      </c>
      <c r="O45" s="10" t="str">
        <f t="shared" si="5"/>
        <v>Участник</v>
      </c>
    </row>
    <row r="46" spans="1:15" x14ac:dyDescent="0.4">
      <c r="A46" s="6">
        <v>98</v>
      </c>
      <c r="B46" s="14" t="s">
        <v>136</v>
      </c>
      <c r="C46" s="6" t="s">
        <v>74</v>
      </c>
      <c r="D46" s="6" t="s">
        <v>75</v>
      </c>
      <c r="E46" s="6"/>
      <c r="F46" s="7" t="str">
        <f t="shared" si="6"/>
        <v>М</v>
      </c>
      <c r="G46" s="7" t="str">
        <f t="shared" si="7"/>
        <v>Г</v>
      </c>
      <c r="H46" s="6">
        <v>760184</v>
      </c>
      <c r="I46" s="12">
        <v>10</v>
      </c>
      <c r="J46" s="6" t="s">
        <v>118</v>
      </c>
      <c r="K46" s="6" t="s">
        <v>9</v>
      </c>
      <c r="L46" s="9">
        <v>24</v>
      </c>
      <c r="M46" s="6">
        <v>100</v>
      </c>
      <c r="N46" s="11">
        <f t="shared" ref="N46:N52" si="8">L46/M46</f>
        <v>0.24</v>
      </c>
      <c r="O46" s="10" t="str">
        <f t="shared" ref="O46:O52" si="9">IF(L46&gt;75%*M46,"Победитель",IF(L46&gt;50%*M46,"Призёр","Участник"))</f>
        <v>Участник</v>
      </c>
    </row>
    <row r="47" spans="1:15" x14ac:dyDescent="0.4">
      <c r="A47" s="6">
        <v>99</v>
      </c>
      <c r="B47" s="14" t="s">
        <v>134</v>
      </c>
      <c r="C47" s="6" t="s">
        <v>51</v>
      </c>
      <c r="D47" s="6" t="s">
        <v>63</v>
      </c>
      <c r="E47" s="6"/>
      <c r="F47" s="7" t="str">
        <f t="shared" si="6"/>
        <v>Д</v>
      </c>
      <c r="G47" s="7" t="str">
        <f t="shared" si="7"/>
        <v>В</v>
      </c>
      <c r="H47" s="6">
        <v>760184</v>
      </c>
      <c r="I47" s="12">
        <v>10</v>
      </c>
      <c r="J47" s="6" t="s">
        <v>119</v>
      </c>
      <c r="K47" s="6" t="s">
        <v>9</v>
      </c>
      <c r="L47" s="9">
        <v>24</v>
      </c>
      <c r="M47" s="6">
        <v>100</v>
      </c>
      <c r="N47" s="11">
        <f t="shared" si="8"/>
        <v>0.24</v>
      </c>
      <c r="O47" s="10" t="str">
        <f t="shared" si="9"/>
        <v>Участник</v>
      </c>
    </row>
    <row r="48" spans="1:15" x14ac:dyDescent="0.4">
      <c r="A48" s="6">
        <v>100</v>
      </c>
      <c r="B48" s="14" t="s">
        <v>137</v>
      </c>
      <c r="C48" s="6" t="s">
        <v>19</v>
      </c>
      <c r="D48" s="6" t="s">
        <v>18</v>
      </c>
      <c r="E48" s="6"/>
      <c r="F48" s="7" t="str">
        <f t="shared" si="6"/>
        <v>А</v>
      </c>
      <c r="G48" s="7" t="str">
        <f t="shared" si="7"/>
        <v>Д</v>
      </c>
      <c r="H48" s="6">
        <v>760184</v>
      </c>
      <c r="I48" s="12">
        <v>10</v>
      </c>
      <c r="J48" s="6" t="s">
        <v>120</v>
      </c>
      <c r="K48" s="6" t="s">
        <v>9</v>
      </c>
      <c r="L48" s="9">
        <v>23</v>
      </c>
      <c r="M48" s="6">
        <v>100</v>
      </c>
      <c r="N48" s="11">
        <f t="shared" si="8"/>
        <v>0.23</v>
      </c>
      <c r="O48" s="10" t="str">
        <f t="shared" si="9"/>
        <v>Участник</v>
      </c>
    </row>
    <row r="49" spans="1:15" x14ac:dyDescent="0.4">
      <c r="A49" s="6">
        <v>105</v>
      </c>
      <c r="B49" s="14" t="s">
        <v>134</v>
      </c>
      <c r="C49" s="6" t="s">
        <v>71</v>
      </c>
      <c r="D49" s="6" t="s">
        <v>76</v>
      </c>
      <c r="E49" s="6"/>
      <c r="F49" s="7" t="str">
        <f t="shared" si="6"/>
        <v>К</v>
      </c>
      <c r="G49" s="7" t="str">
        <f t="shared" si="7"/>
        <v>Е</v>
      </c>
      <c r="H49" s="6">
        <v>760184</v>
      </c>
      <c r="I49" s="12">
        <v>10</v>
      </c>
      <c r="J49" s="6" t="s">
        <v>121</v>
      </c>
      <c r="K49" s="6" t="s">
        <v>9</v>
      </c>
      <c r="L49" s="9">
        <v>20.5</v>
      </c>
      <c r="M49" s="6">
        <v>100</v>
      </c>
      <c r="N49" s="11">
        <f t="shared" si="8"/>
        <v>0.20499999999999999</v>
      </c>
      <c r="O49" s="10" t="str">
        <f t="shared" si="9"/>
        <v>Участник</v>
      </c>
    </row>
    <row r="50" spans="1:15" x14ac:dyDescent="0.4">
      <c r="A50" s="6">
        <v>106</v>
      </c>
      <c r="B50" s="14" t="s">
        <v>141</v>
      </c>
      <c r="C50" s="6" t="s">
        <v>77</v>
      </c>
      <c r="D50" s="6" t="s">
        <v>78</v>
      </c>
      <c r="E50" s="6"/>
      <c r="F50" s="7" t="str">
        <f t="shared" si="6"/>
        <v>А</v>
      </c>
      <c r="G50" s="7" t="str">
        <f t="shared" si="7"/>
        <v>И</v>
      </c>
      <c r="H50" s="6">
        <v>760184</v>
      </c>
      <c r="I50" s="12">
        <v>10</v>
      </c>
      <c r="J50" s="6" t="s">
        <v>122</v>
      </c>
      <c r="K50" s="6" t="s">
        <v>9</v>
      </c>
      <c r="L50" s="9">
        <v>20</v>
      </c>
      <c r="M50" s="6">
        <v>100</v>
      </c>
      <c r="N50" s="11">
        <f t="shared" si="8"/>
        <v>0.2</v>
      </c>
      <c r="O50" s="10" t="str">
        <f t="shared" si="9"/>
        <v>Участник</v>
      </c>
    </row>
    <row r="51" spans="1:15" x14ac:dyDescent="0.4">
      <c r="A51" s="6">
        <v>119</v>
      </c>
      <c r="B51" s="14" t="s">
        <v>133</v>
      </c>
      <c r="C51" s="6" t="s">
        <v>21</v>
      </c>
      <c r="D51" s="6" t="s">
        <v>57</v>
      </c>
      <c r="E51" s="6"/>
      <c r="F51" s="7" t="str">
        <f t="shared" si="6"/>
        <v>К</v>
      </c>
      <c r="G51" s="7" t="str">
        <f t="shared" si="7"/>
        <v>В</v>
      </c>
      <c r="H51" s="6">
        <v>760184</v>
      </c>
      <c r="I51" s="12">
        <v>10</v>
      </c>
      <c r="J51" s="6" t="s">
        <v>123</v>
      </c>
      <c r="K51" s="6" t="s">
        <v>9</v>
      </c>
      <c r="L51" s="9">
        <v>5.5</v>
      </c>
      <c r="M51" s="6">
        <v>100</v>
      </c>
      <c r="N51" s="11">
        <f t="shared" si="8"/>
        <v>5.5E-2</v>
      </c>
      <c r="O51" s="10" t="str">
        <f t="shared" si="9"/>
        <v>Участник</v>
      </c>
    </row>
    <row r="52" spans="1:15" x14ac:dyDescent="0.4">
      <c r="A52" s="6">
        <v>120</v>
      </c>
      <c r="B52" s="14" t="s">
        <v>132</v>
      </c>
      <c r="C52" s="6" t="s">
        <v>79</v>
      </c>
      <c r="D52" s="6" t="s">
        <v>14</v>
      </c>
      <c r="E52" s="6"/>
      <c r="F52" s="7" t="str">
        <f t="shared" si="6"/>
        <v>Е</v>
      </c>
      <c r="G52" s="7" t="str">
        <f t="shared" si="7"/>
        <v>А</v>
      </c>
      <c r="H52" s="6">
        <v>760184</v>
      </c>
      <c r="I52" s="12">
        <v>10</v>
      </c>
      <c r="J52" s="6" t="s">
        <v>124</v>
      </c>
      <c r="K52" s="6" t="s">
        <v>9</v>
      </c>
      <c r="L52" s="9">
        <v>0</v>
      </c>
      <c r="M52" s="6">
        <v>100</v>
      </c>
      <c r="N52" s="11">
        <f t="shared" si="8"/>
        <v>0</v>
      </c>
      <c r="O52" s="10" t="str">
        <f t="shared" si="9"/>
        <v>Участник</v>
      </c>
    </row>
  </sheetData>
  <sortState xmlns:xlrd2="http://schemas.microsoft.com/office/spreadsheetml/2017/richdata2" ref="C8:M140">
    <sortCondition ref="I8:I140"/>
    <sortCondition descending="1" ref="L8:L140"/>
  </sortState>
  <mergeCells count="15">
    <mergeCell ref="A4:C4"/>
    <mergeCell ref="A5:A7"/>
    <mergeCell ref="C5:C7"/>
    <mergeCell ref="D5:D7"/>
    <mergeCell ref="E5:E7"/>
    <mergeCell ref="F5:F7"/>
    <mergeCell ref="G5:G7"/>
    <mergeCell ref="O5:O7"/>
    <mergeCell ref="H5:H7"/>
    <mergeCell ref="I5:I7"/>
    <mergeCell ref="J5:J7"/>
    <mergeCell ref="N5:N7"/>
    <mergeCell ref="K5:K7"/>
    <mergeCell ref="M5:M7"/>
    <mergeCell ref="L5:L7"/>
  </mergeCells>
  <phoneticPr fontId="12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Виктория Тарасова</cp:lastModifiedBy>
  <cp:lastPrinted>2024-10-16T05:37:55Z</cp:lastPrinted>
  <dcterms:created xsi:type="dcterms:W3CDTF">2018-08-16T12:42:27Z</dcterms:created>
  <dcterms:modified xsi:type="dcterms:W3CDTF">2024-10-16T17:03:32Z</dcterms:modified>
</cp:coreProperties>
</file>