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TORY-2\!!!2024-25\Сайт\ВсОШ\ИТОГИ\"/>
    </mc:Choice>
  </mc:AlternateContent>
  <xr:revisionPtr revIDLastSave="0" documentId="8_{F6DEA0DE-E016-47EB-A25D-0F4B30BA9A07}" xr6:coauthVersionLast="47" xr6:coauthVersionMax="47" xr10:uidLastSave="{00000000-0000-0000-0000-000000000000}"/>
  <bookViews>
    <workbookView xWindow="22930" yWindow="-110" windowWidth="23260" windowHeight="12460" xr2:uid="{00000000-000D-0000-FFFF-FFFF00000000}"/>
  </bookViews>
  <sheets>
    <sheet name="ФИЗИКА" sheetId="1" r:id="rId1"/>
  </sheets>
  <definedNames>
    <definedName name="_xlnm._FilterDatabase" localSheetId="0" hidden="1">ФИЗИКА!$H$5:$O$35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O35" i="1" l="1"/>
  <c r="O34" i="1"/>
  <c r="O33" i="1"/>
  <c r="N33" i="1"/>
  <c r="O32" i="1"/>
  <c r="O31" i="1"/>
  <c r="O30" i="1"/>
  <c r="O29" i="1"/>
  <c r="N29" i="1"/>
  <c r="O28" i="1"/>
  <c r="O27" i="1"/>
  <c r="N26" i="1"/>
  <c r="O25" i="1"/>
  <c r="O24" i="1"/>
  <c r="N23" i="1"/>
  <c r="O22" i="1"/>
  <c r="O21" i="1"/>
  <c r="O20" i="1"/>
  <c r="O19" i="1"/>
  <c r="N19" i="1"/>
  <c r="O18" i="1"/>
  <c r="N17" i="1"/>
  <c r="O16" i="1"/>
  <c r="O15" i="1"/>
  <c r="O14" i="1"/>
  <c r="O13" i="1"/>
  <c r="O12" i="1"/>
  <c r="N11" i="1"/>
  <c r="O10" i="1"/>
  <c r="O9" i="1"/>
  <c r="O8" i="1"/>
  <c r="N32" i="1" l="1"/>
  <c r="N10" i="1"/>
  <c r="N27" i="1"/>
  <c r="N31" i="1"/>
  <c r="N14" i="1"/>
  <c r="O17" i="1"/>
  <c r="N15" i="1"/>
  <c r="N22" i="1"/>
  <c r="N8" i="1"/>
  <c r="N13" i="1"/>
  <c r="N20" i="1"/>
  <c r="N25" i="1"/>
  <c r="N30" i="1"/>
  <c r="N35" i="1"/>
  <c r="N9" i="1"/>
  <c r="O11" i="1"/>
  <c r="N16" i="1"/>
  <c r="N21" i="1"/>
  <c r="O23" i="1"/>
  <c r="N28" i="1"/>
  <c r="N18" i="1"/>
  <c r="N12" i="1"/>
  <c r="N24" i="1"/>
  <c r="N34" i="1"/>
</calcChain>
</file>

<file path=xl/sharedStrings.xml><?xml version="1.0" encoding="utf-8"?>
<sst xmlns="http://schemas.openxmlformats.org/spreadsheetml/2006/main" count="160" uniqueCount="111">
  <si>
    <t>Итоговая ведомость школьного этапа</t>
  </si>
  <si>
    <t>ФИЗИКА</t>
  </si>
  <si>
    <t>№ п/п</t>
  </si>
  <si>
    <t>Имя</t>
  </si>
  <si>
    <t>Отчество</t>
  </si>
  <si>
    <t>Код школы</t>
  </si>
  <si>
    <t>Класс</t>
  </si>
  <si>
    <t>Шифр участника</t>
  </si>
  <si>
    <t>Город</t>
  </si>
  <si>
    <t>Общий балл</t>
  </si>
  <si>
    <t>МАХ балл</t>
  </si>
  <si>
    <t>% выполнения</t>
  </si>
  <si>
    <t>Статус</t>
  </si>
  <si>
    <t>Переславль-Залесский</t>
  </si>
  <si>
    <t>Александровна</t>
  </si>
  <si>
    <t>Софья</t>
  </si>
  <si>
    <t>Евгеньевна</t>
  </si>
  <si>
    <t>Егор</t>
  </si>
  <si>
    <t>Сергей</t>
  </si>
  <si>
    <t>Игоревич</t>
  </si>
  <si>
    <t>Алексеевич</t>
  </si>
  <si>
    <t>Андреевна</t>
  </si>
  <si>
    <t>Александрович</t>
  </si>
  <si>
    <t>Екатерина</t>
  </si>
  <si>
    <t>Дарья</t>
  </si>
  <si>
    <t>Павел</t>
  </si>
  <si>
    <t>Кирилл</t>
  </si>
  <si>
    <t>Васильевич</t>
  </si>
  <si>
    <t>Виктория</t>
  </si>
  <si>
    <t>Максимовна</t>
  </si>
  <si>
    <t>Дмитрий</t>
  </si>
  <si>
    <t>Арсений</t>
  </si>
  <si>
    <t>Юрьевич</t>
  </si>
  <si>
    <t>Никита</t>
  </si>
  <si>
    <t>Владимирович</t>
  </si>
  <si>
    <t>Николаевна</t>
  </si>
  <si>
    <t>Денис</t>
  </si>
  <si>
    <t>Сергеевич</t>
  </si>
  <si>
    <t>Михайловна</t>
  </si>
  <si>
    <t>Ульяна</t>
  </si>
  <si>
    <t>Дмитриевич</t>
  </si>
  <si>
    <t>Герман</t>
  </si>
  <si>
    <t>Григорьевич</t>
  </si>
  <si>
    <t>sph24720/edu760184/7/9gqv9</t>
  </si>
  <si>
    <t>sph24720/edu760184/7/4v329</t>
  </si>
  <si>
    <t>sph24820/edu760184/8/438r9</t>
  </si>
  <si>
    <t>Марина</t>
  </si>
  <si>
    <t>sph24820/edu760184/8/9z374</t>
  </si>
  <si>
    <t>Милана</t>
  </si>
  <si>
    <t>Ивановна</t>
  </si>
  <si>
    <t>sph24820/edu760184/8/4vr24</t>
  </si>
  <si>
    <t>Даняр</t>
  </si>
  <si>
    <t>Хамразович</t>
  </si>
  <si>
    <t>sph24820/edu760184/8/9ggv9</t>
  </si>
  <si>
    <t>Анатольевич</t>
  </si>
  <si>
    <t>sph24820/edu760184/8/4vrg4</t>
  </si>
  <si>
    <t>Романович</t>
  </si>
  <si>
    <t>sph24920/edu760184/9/9gv84</t>
  </si>
  <si>
    <t>Степан</t>
  </si>
  <si>
    <t>sph24920/edu760184/9/4wv59</t>
  </si>
  <si>
    <t>sph24920/edu760184/9/97vz4</t>
  </si>
  <si>
    <t>sph24920/edu760184/9/96z89</t>
  </si>
  <si>
    <t>Родион</t>
  </si>
  <si>
    <t>Михайлович</t>
  </si>
  <si>
    <t>sph24920/edu760184/9/43vr9</t>
  </si>
  <si>
    <t>Тимур</t>
  </si>
  <si>
    <t>sph24920/edu760184/9/96784</t>
  </si>
  <si>
    <t>Рената</t>
  </si>
  <si>
    <t>Ильясовна</t>
  </si>
  <si>
    <t>sph24920/edu760184/9/42q39</t>
  </si>
  <si>
    <t>sph24920/edu760184/9/4vzg4</t>
  </si>
  <si>
    <t>Вероника</t>
  </si>
  <si>
    <t>sph24920/edu760184/9/9z524</t>
  </si>
  <si>
    <t>Кристина</t>
  </si>
  <si>
    <t>sph24920/edu760184/9/4q574</t>
  </si>
  <si>
    <t>sph241020/edu760184/10/97wq9</t>
  </si>
  <si>
    <t>sph241020/edu760184/10/42w89</t>
  </si>
  <si>
    <t>Александр</t>
  </si>
  <si>
    <t>Антонович</t>
  </si>
  <si>
    <t>sph241020/edu760184/10/9rz29</t>
  </si>
  <si>
    <t>sph241020/edu760184/10/4w774</t>
  </si>
  <si>
    <t>Олеговна</t>
  </si>
  <si>
    <t>sph241120/edu760184/11/v9524</t>
  </si>
  <si>
    <t>sph241120/edu760184/11/9rgg4</t>
  </si>
  <si>
    <t>Николай</t>
  </si>
  <si>
    <t>sph241120/edu760184/11/54239</t>
  </si>
  <si>
    <t>sph241120/edu760184/11/g9rg4</t>
  </si>
  <si>
    <t>Витальевич</t>
  </si>
  <si>
    <t>sph241120/edu760184/11/597z4</t>
  </si>
  <si>
    <t>sph241120/edu760184/11/39689</t>
  </si>
  <si>
    <t>sph241120/edu760184/11/v4q74</t>
  </si>
  <si>
    <t>Призёр</t>
  </si>
  <si>
    <t>И</t>
  </si>
  <si>
    <t>О</t>
  </si>
  <si>
    <t>«23» октября 2024 г.</t>
  </si>
  <si>
    <t>Ф</t>
  </si>
  <si>
    <t/>
  </si>
  <si>
    <t>А</t>
  </si>
  <si>
    <t>Г</t>
  </si>
  <si>
    <t>М</t>
  </si>
  <si>
    <t>К</t>
  </si>
  <si>
    <t>Х</t>
  </si>
  <si>
    <t>С</t>
  </si>
  <si>
    <t>З</t>
  </si>
  <si>
    <t>П</t>
  </si>
  <si>
    <t>У</t>
  </si>
  <si>
    <t>Б</t>
  </si>
  <si>
    <t>Д</t>
  </si>
  <si>
    <t>В</t>
  </si>
  <si>
    <t>Л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</si>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</sst>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</font>
    <font>
      <sz val="11"/>
      <color theme="1"/>
      <name val="XO Thames"/>
      <family val="2"/>
      <charset val="204"/>
      <scheme val="minor"/>
    </font>
    <font>
      <sz val="11"/>
      <color theme="1"/>
      <name val="XO Thames"/>
      <family val="2"/>
      <charset val="204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1"/>
      <color theme="1"/>
      <name val="XO Thames"/>
      <family val="2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5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1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top" wrapText="1"/>
    </xf>
    <xf numFmtId="0" fontId="3" fillId="0" borderId="1" xfId="0" applyFont="1" applyBorder="1"/>
    <xf numFmtId="1" fontId="3" fillId="0" borderId="1" xfId="0" applyNumberFormat="1" applyFont="1" applyBorder="1"/>
    <xf numFmtId="9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0" fillId="0" borderId="1" xfId="0" applyFont="1" applyBorder="1"/>
    <xf numFmtId="0" fontId="11" fillId="2" borderId="1" xfId="0" applyFont="1" applyFill="1" applyBorder="1"/>
    <xf numFmtId="0" fontId="3" fillId="0" borderId="1" xfId="0" applyFont="1" applyBorder="1" applyAlignment="1">
      <alignment horizontal="center" vertical="top" wrapText="1"/>
    </xf>
    <xf numFmtId="0" fontId="11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0" borderId="3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</cellXfs>
  <cellStyles count="21">
    <cellStyle name="Excel Built-in Normal" xfId="7" xr:uid="{00000000-0005-0000-0000-000000000000}"/>
    <cellStyle name="Excel Built-in Normal 1" xfId="8" xr:uid="{00000000-0005-0000-0000-000001000000}"/>
    <cellStyle name="Excel Built-in Normal 2" xfId="6" xr:uid="{00000000-0005-0000-0000-000002000000}"/>
    <cellStyle name="TableStyleLight1" xfId="9" xr:uid="{00000000-0005-0000-0000-000003000000}"/>
    <cellStyle name="Обычный" xfId="0" builtinId="0"/>
    <cellStyle name="Обычный 2" xfId="3" xr:uid="{00000000-0005-0000-0000-000005000000}"/>
    <cellStyle name="Обычный 3" xfId="5" xr:uid="{00000000-0005-0000-0000-000006000000}"/>
    <cellStyle name="Обычный 3 2" xfId="12" xr:uid="{00000000-0005-0000-0000-000007000000}"/>
    <cellStyle name="Обычный 3 2 2" xfId="19" xr:uid="{00000000-0005-0000-0000-000008000000}"/>
    <cellStyle name="Обычный 3 3" xfId="16" xr:uid="{00000000-0005-0000-0000-000009000000}"/>
    <cellStyle name="Обычный 4" xfId="2" xr:uid="{00000000-0005-0000-0000-00000A000000}"/>
    <cellStyle name="Обычный 5" xfId="4" xr:uid="{00000000-0005-0000-0000-00000B000000}"/>
    <cellStyle name="Обычный 5 2" xfId="11" xr:uid="{00000000-0005-0000-0000-00000C000000}"/>
    <cellStyle name="Обычный 5 2 2" xfId="18" xr:uid="{00000000-0005-0000-0000-00000D000000}"/>
    <cellStyle name="Обычный 5 3" xfId="15" xr:uid="{00000000-0005-0000-0000-00000E000000}"/>
    <cellStyle name="Обычный 6" xfId="10" xr:uid="{00000000-0005-0000-0000-00000F000000}"/>
    <cellStyle name="Обычный 6 2" xfId="13" xr:uid="{00000000-0005-0000-0000-000010000000}"/>
    <cellStyle name="Обычный 6 2 2" xfId="20" xr:uid="{00000000-0005-0000-0000-000011000000}"/>
    <cellStyle name="Обычный 6 3" xfId="17" xr:uid="{00000000-0005-0000-0000-000012000000}"/>
    <cellStyle name="Обычный 7" xfId="1" xr:uid="{00000000-0005-0000-0000-000013000000}"/>
    <cellStyle name="Процентный 2" xfId="14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LY35"/>
  <sheetViews>
    <sheetView tabSelected="1" zoomScale="85" zoomScaleNormal="85" workbookViewId="0">
      <selection activeCell="Q13" sqref="Q13"/>
    </sheetView>
  </sheetViews>
  <sheetFormatPr defaultColWidth="9.90625" defaultRowHeight="18"/>
  <cols>
    <col min="1" max="1" width="8" style="1" bestFit="1" customWidth="1"/>
    <col min="2" max="2" width="8" style="1" customWidth="1"/>
    <col min="3" max="3" width="19.453125" style="1" hidden="1" customWidth="1"/>
    <col min="4" max="4" width="23.90625" style="1" hidden="1" customWidth="1"/>
    <col min="5" max="5" width="11.36328125" style="1" hidden="1" customWidth="1"/>
    <col min="6" max="7" width="4.54296875" style="1" customWidth="1"/>
    <col min="8" max="8" width="14.1796875" style="1" bestFit="1" customWidth="1"/>
    <col min="9" max="9" width="8.81640625" style="2" customWidth="1"/>
    <col min="10" max="10" width="13.36328125" style="1" hidden="1" customWidth="1"/>
    <col min="11" max="11" width="27.81640625" style="1" customWidth="1"/>
    <col min="12" max="12" width="10.90625" style="3" bestFit="1" customWidth="1"/>
    <col min="13" max="14" width="10.81640625" style="1" bestFit="1" customWidth="1"/>
    <col min="15" max="15" width="13.54296875" style="4" bestFit="1" customWidth="1"/>
    <col min="16" max="16" width="9.90625" style="1" bestFit="1" customWidth="1"/>
    <col min="17" max="16384" width="9.90625" style="1"/>
  </cols>
  <sheetData>
    <row r="3" spans="1:1013">
      <c r="A3" s="1" t="s">
        <v>0</v>
      </c>
      <c r="J3" s="5"/>
      <c r="K3" s="5" t="s">
        <v>1</v>
      </c>
    </row>
    <row r="4" spans="1:1013">
      <c r="A4" s="14" t="s">
        <v>94</v>
      </c>
      <c r="B4" s="14"/>
      <c r="C4" s="15"/>
    </row>
    <row r="5" spans="1:1013" ht="23" customHeight="1">
      <c r="A5" s="16" t="s">
        <v>2</v>
      </c>
      <c r="B5" s="13" t="s">
        <v>95</v>
      </c>
      <c r="C5" s="16" t="s">
        <v>3</v>
      </c>
      <c r="D5" s="16" t="s">
        <v>4</v>
      </c>
      <c r="E5" s="16"/>
      <c r="F5" s="19" t="s">
        <v>92</v>
      </c>
      <c r="G5" s="19" t="s">
        <v>93</v>
      </c>
      <c r="H5" s="16" t="s">
        <v>5</v>
      </c>
      <c r="I5" s="26" t="s">
        <v>6</v>
      </c>
      <c r="J5" s="16" t="s">
        <v>7</v>
      </c>
      <c r="K5" s="16" t="s">
        <v>8</v>
      </c>
      <c r="L5" s="23" t="s">
        <v>9</v>
      </c>
      <c r="M5" s="16" t="s">
        <v>10</v>
      </c>
      <c r="N5" s="16" t="s">
        <v>11</v>
      </c>
      <c r="O5" s="20" t="s">
        <v>12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</row>
    <row r="6" spans="1:1013" ht="16.5" customHeight="1">
      <c r="A6" s="17"/>
      <c r="B6" s="13" t="s">
        <v>96</v>
      </c>
      <c r="C6" s="17"/>
      <c r="D6" s="17"/>
      <c r="E6" s="17"/>
      <c r="F6" s="17"/>
      <c r="G6" s="17"/>
      <c r="H6" s="17"/>
      <c r="I6" s="27"/>
      <c r="J6" s="17"/>
      <c r="K6" s="17"/>
      <c r="L6" s="24"/>
      <c r="M6" s="17"/>
      <c r="N6" s="17"/>
      <c r="O6" s="2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</row>
    <row r="7" spans="1:1013">
      <c r="A7" s="18"/>
      <c r="B7" s="13" t="s">
        <v>96</v>
      </c>
      <c r="C7" s="18"/>
      <c r="D7" s="18"/>
      <c r="E7" s="18"/>
      <c r="F7" s="18"/>
      <c r="G7" s="18"/>
      <c r="H7" s="18"/>
      <c r="I7" s="28"/>
      <c r="J7" s="18"/>
      <c r="K7" s="18"/>
      <c r="L7" s="25"/>
      <c r="M7" s="18"/>
      <c r="N7" s="18"/>
      <c r="O7" s="22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</row>
    <row r="8" spans="1:1013">
      <c r="A8" s="7">
        <v>2</v>
      </c>
      <c r="B8" s="13" t="s">
        <v>97</v>
      </c>
      <c r="C8" s="7" t="s">
        <v>41</v>
      </c>
      <c r="D8" s="7" t="s">
        <v>42</v>
      </c>
      <c r="E8" s="7"/>
      <c r="F8" s="7" t="str">
        <f>LEFT(C8,1)</f>
        <v>Г</v>
      </c>
      <c r="G8" s="7" t="str">
        <f>LEFT(D8,1)</f>
        <v>Г</v>
      </c>
      <c r="H8" s="7">
        <v>760184</v>
      </c>
      <c r="I8" s="8">
        <v>7</v>
      </c>
      <c r="J8" s="7" t="s">
        <v>43</v>
      </c>
      <c r="K8" s="7" t="s">
        <v>13</v>
      </c>
      <c r="L8" s="10">
        <v>19</v>
      </c>
      <c r="M8" s="7">
        <v>30</v>
      </c>
      <c r="N8" s="9">
        <f>L8/M8</f>
        <v>0.6333333333333333</v>
      </c>
      <c r="O8" s="12" t="str">
        <f>IF(L8&gt;0.75*M8, "Победитель", IF(L8&gt;0.5*M8, "Призёр", "Участник"))</f>
        <v>Призёр</v>
      </c>
    </row>
    <row r="9" spans="1:1013">
      <c r="A9" s="7">
        <v>24</v>
      </c>
      <c r="B9" s="13" t="s">
        <v>98</v>
      </c>
      <c r="C9" s="7" t="s">
        <v>15</v>
      </c>
      <c r="D9" s="7" t="s">
        <v>21</v>
      </c>
      <c r="E9" s="7"/>
      <c r="F9" s="7" t="str">
        <f>LEFT(C9,1)</f>
        <v>С</v>
      </c>
      <c r="G9" s="7" t="str">
        <f>LEFT(D9,1)</f>
        <v>А</v>
      </c>
      <c r="H9" s="7">
        <v>760184</v>
      </c>
      <c r="I9" s="8">
        <v>7</v>
      </c>
      <c r="J9" s="7" t="s">
        <v>44</v>
      </c>
      <c r="K9" s="7" t="s">
        <v>13</v>
      </c>
      <c r="L9" s="10">
        <v>4</v>
      </c>
      <c r="M9" s="7">
        <v>30</v>
      </c>
      <c r="N9" s="9">
        <f>L9/M9</f>
        <v>0.13333333333333333</v>
      </c>
      <c r="O9" s="11" t="str">
        <f>IF(L9&gt;0.75*M9, "Победитель", IF(L9&gt;0.5*M9, "Призёр", "Участник"))</f>
        <v>Участник</v>
      </c>
    </row>
    <row r="10" spans="1:1013">
      <c r="A10" s="7">
        <v>47</v>
      </c>
      <c r="B10" s="13" t="s">
        <v>99</v>
      </c>
      <c r="C10" s="7" t="s">
        <v>39</v>
      </c>
      <c r="D10" s="7" t="s">
        <v>16</v>
      </c>
      <c r="E10" s="7"/>
      <c r="F10" s="7" t="str">
        <f>LEFT(C10,1)</f>
        <v>У</v>
      </c>
      <c r="G10" s="7" t="str">
        <f>LEFT(D10,1)</f>
        <v>Е</v>
      </c>
      <c r="H10" s="7">
        <v>760184</v>
      </c>
      <c r="I10" s="8">
        <v>8</v>
      </c>
      <c r="J10" s="7" t="s">
        <v>45</v>
      </c>
      <c r="K10" s="7" t="s">
        <v>13</v>
      </c>
      <c r="L10" s="10">
        <v>11</v>
      </c>
      <c r="M10" s="7">
        <v>30</v>
      </c>
      <c r="N10" s="9">
        <f>L10/M10</f>
        <v>0.36666666666666664</v>
      </c>
      <c r="O10" s="11" t="str">
        <f>IF(L10&gt;0.75*M10, "Победитель", IF(L10&gt;0.5*M10, "Призёр", "Участник"))</f>
        <v>Участник</v>
      </c>
    </row>
    <row r="11" spans="1:1013">
      <c r="A11" s="7">
        <v>49</v>
      </c>
      <c r="B11" s="13" t="s">
        <v>97</v>
      </c>
      <c r="C11" s="7" t="s">
        <v>46</v>
      </c>
      <c r="D11" s="7" t="s">
        <v>38</v>
      </c>
      <c r="E11" s="7"/>
      <c r="F11" s="7" t="str">
        <f>LEFT(C11,1)</f>
        <v>М</v>
      </c>
      <c r="G11" s="7" t="str">
        <f>LEFT(D11,1)</f>
        <v>М</v>
      </c>
      <c r="H11" s="7">
        <v>760184</v>
      </c>
      <c r="I11" s="8">
        <v>8</v>
      </c>
      <c r="J11" s="7" t="s">
        <v>47</v>
      </c>
      <c r="K11" s="7" t="s">
        <v>13</v>
      </c>
      <c r="L11" s="10">
        <v>10</v>
      </c>
      <c r="M11" s="7">
        <v>30</v>
      </c>
      <c r="N11" s="9">
        <f>L11/M11</f>
        <v>0.33333333333333331</v>
      </c>
      <c r="O11" s="11" t="str">
        <f>IF(L11&gt;0.75*M11, "Победитель", IF(L11&gt;0.5*M11, "Призёр", "Участник"))</f>
        <v>Участник</v>
      </c>
    </row>
    <row r="12" spans="1:1013">
      <c r="A12" s="7">
        <v>55</v>
      </c>
      <c r="B12" s="13" t="s">
        <v>99</v>
      </c>
      <c r="C12" s="7" t="s">
        <v>48</v>
      </c>
      <c r="D12" s="7" t="s">
        <v>49</v>
      </c>
      <c r="E12" s="7"/>
      <c r="F12" s="7" t="str">
        <f>LEFT(C12,1)</f>
        <v>М</v>
      </c>
      <c r="G12" s="7" t="str">
        <f>LEFT(D12,1)</f>
        <v>И</v>
      </c>
      <c r="H12" s="7">
        <v>760184</v>
      </c>
      <c r="I12" s="8">
        <v>8</v>
      </c>
      <c r="J12" s="7" t="s">
        <v>50</v>
      </c>
      <c r="K12" s="7" t="s">
        <v>13</v>
      </c>
      <c r="L12" s="10">
        <v>9</v>
      </c>
      <c r="M12" s="7">
        <v>30</v>
      </c>
      <c r="N12" s="9">
        <f>L12/M12</f>
        <v>0.3</v>
      </c>
      <c r="O12" s="11" t="str">
        <f>IF(L12&gt;0.75*M12, "Победитель", IF(L12&gt;0.5*M12, "Призёр", "Участник"))</f>
        <v>Участник</v>
      </c>
    </row>
    <row r="13" spans="1:1013">
      <c r="A13" s="7">
        <v>68</v>
      </c>
      <c r="B13" s="13" t="s">
        <v>100</v>
      </c>
      <c r="C13" s="7" t="s">
        <v>51</v>
      </c>
      <c r="D13" s="7" t="s">
        <v>52</v>
      </c>
      <c r="E13" s="7"/>
      <c r="F13" s="7" t="str">
        <f>LEFT(C13,1)</f>
        <v>Д</v>
      </c>
      <c r="G13" s="7" t="str">
        <f>LEFT(D13,1)</f>
        <v>Х</v>
      </c>
      <c r="H13" s="7">
        <v>760184</v>
      </c>
      <c r="I13" s="8">
        <v>8</v>
      </c>
      <c r="J13" s="7" t="s">
        <v>53</v>
      </c>
      <c r="K13" s="7" t="s">
        <v>13</v>
      </c>
      <c r="L13" s="10">
        <v>6</v>
      </c>
      <c r="M13" s="7">
        <v>30</v>
      </c>
      <c r="N13" s="9">
        <f>L13/M13</f>
        <v>0.2</v>
      </c>
      <c r="O13" s="11" t="str">
        <f>IF(L13&gt;0.75*M13, "Победитель", IF(L13&gt;0.5*M13, "Призёр", "Участник"))</f>
        <v>Участник</v>
      </c>
    </row>
    <row r="14" spans="1:1013">
      <c r="A14" s="7">
        <v>78</v>
      </c>
      <c r="B14" s="13" t="s">
        <v>101</v>
      </c>
      <c r="C14" s="7" t="s">
        <v>17</v>
      </c>
      <c r="D14" s="7" t="s">
        <v>54</v>
      </c>
      <c r="E14" s="7"/>
      <c r="F14" s="7" t="str">
        <f>LEFT(C14,1)</f>
        <v>Е</v>
      </c>
      <c r="G14" s="7" t="str">
        <f>LEFT(D14,1)</f>
        <v>А</v>
      </c>
      <c r="H14" s="7">
        <v>760184</v>
      </c>
      <c r="I14" s="8">
        <v>8</v>
      </c>
      <c r="J14" s="7" t="s">
        <v>55</v>
      </c>
      <c r="K14" s="7" t="s">
        <v>13</v>
      </c>
      <c r="L14" s="10">
        <v>3</v>
      </c>
      <c r="M14" s="7">
        <v>30</v>
      </c>
      <c r="N14" s="9">
        <f>L14/M14</f>
        <v>0.1</v>
      </c>
      <c r="O14" s="11" t="str">
        <f>IF(L14&gt;0.75*M14, "Победитель", IF(L14&gt;0.5*M14, "Призёр", "Участник"))</f>
        <v>Участник</v>
      </c>
    </row>
    <row r="15" spans="1:1013">
      <c r="A15" s="7">
        <v>85</v>
      </c>
      <c r="B15" s="13" t="s">
        <v>102</v>
      </c>
      <c r="C15" s="7" t="s">
        <v>30</v>
      </c>
      <c r="D15" s="7" t="s">
        <v>56</v>
      </c>
      <c r="E15" s="7"/>
      <c r="F15" s="7" t="str">
        <f>LEFT(C15,1)</f>
        <v>Д</v>
      </c>
      <c r="G15" s="7" t="str">
        <f>LEFT(D15,1)</f>
        <v>Р</v>
      </c>
      <c r="H15" s="7">
        <v>760184</v>
      </c>
      <c r="I15" s="8">
        <v>9</v>
      </c>
      <c r="J15" s="7" t="s">
        <v>57</v>
      </c>
      <c r="K15" s="7" t="s">
        <v>13</v>
      </c>
      <c r="L15" s="10">
        <v>24</v>
      </c>
      <c r="M15" s="7">
        <v>30</v>
      </c>
      <c r="N15" s="9">
        <f>L15/M15</f>
        <v>0.8</v>
      </c>
      <c r="O15" s="12" t="str">
        <f>IF(L15&gt;0.75*M15, "Победитель", IF(L15&gt;0.5*M15, "Призёр", "Участник"))</f>
        <v>Победитель</v>
      </c>
    </row>
    <row r="16" spans="1:1013">
      <c r="A16" s="7">
        <v>86</v>
      </c>
      <c r="B16" s="13" t="s">
        <v>103</v>
      </c>
      <c r="C16" s="7" t="s">
        <v>58</v>
      </c>
      <c r="D16" s="7" t="s">
        <v>20</v>
      </c>
      <c r="E16" s="7"/>
      <c r="F16" s="7" t="str">
        <f>LEFT(C16,1)</f>
        <v>С</v>
      </c>
      <c r="G16" s="7" t="str">
        <f>LEFT(D16,1)</f>
        <v>А</v>
      </c>
      <c r="H16" s="7">
        <v>760184</v>
      </c>
      <c r="I16" s="8">
        <v>9</v>
      </c>
      <c r="J16" s="7" t="s">
        <v>59</v>
      </c>
      <c r="K16" s="7" t="s">
        <v>13</v>
      </c>
      <c r="L16" s="10">
        <v>21</v>
      </c>
      <c r="M16" s="7">
        <v>30</v>
      </c>
      <c r="N16" s="9">
        <f>L16/M16</f>
        <v>0.7</v>
      </c>
      <c r="O16" s="12" t="str">
        <f>IF(L16&gt;0.75*M16, "Победитель", IF(L16&gt;0.5*M16, "Призёр", "Участник"))</f>
        <v>Призёр</v>
      </c>
    </row>
    <row r="17" spans="1:15">
      <c r="A17" s="7">
        <v>89</v>
      </c>
      <c r="B17" s="13" t="s">
        <v>104</v>
      </c>
      <c r="C17" s="7" t="s">
        <v>33</v>
      </c>
      <c r="D17" s="7" t="s">
        <v>32</v>
      </c>
      <c r="E17" s="7"/>
      <c r="F17" s="7" t="str">
        <f>LEFT(C17,1)</f>
        <v>Н</v>
      </c>
      <c r="G17" s="7" t="str">
        <f>LEFT(D17,1)</f>
        <v>Ю</v>
      </c>
      <c r="H17" s="7">
        <v>760184</v>
      </c>
      <c r="I17" s="8">
        <v>9</v>
      </c>
      <c r="J17" s="7" t="s">
        <v>60</v>
      </c>
      <c r="K17" s="7" t="s">
        <v>13</v>
      </c>
      <c r="L17" s="10">
        <v>17</v>
      </c>
      <c r="M17" s="7">
        <v>30</v>
      </c>
      <c r="N17" s="9">
        <f>L17/M17</f>
        <v>0.56666666666666665</v>
      </c>
      <c r="O17" s="12" t="str">
        <f>IF(L17&gt;0.75*M17, "Победитель", IF(L17&gt;0.5*M17, "Призёр", "Участник"))</f>
        <v>Призёр</v>
      </c>
    </row>
    <row r="18" spans="1:15">
      <c r="A18" s="7">
        <v>96</v>
      </c>
      <c r="B18" s="13" t="s">
        <v>102</v>
      </c>
      <c r="C18" s="7" t="s">
        <v>36</v>
      </c>
      <c r="D18" s="7" t="s">
        <v>22</v>
      </c>
      <c r="E18" s="7"/>
      <c r="F18" s="7" t="str">
        <f>LEFT(C18,1)</f>
        <v>Д</v>
      </c>
      <c r="G18" s="7" t="str">
        <f>LEFT(D18,1)</f>
        <v>А</v>
      </c>
      <c r="H18" s="7">
        <v>760184</v>
      </c>
      <c r="I18" s="8">
        <v>9</v>
      </c>
      <c r="J18" s="7" t="s">
        <v>61</v>
      </c>
      <c r="K18" s="7" t="s">
        <v>13</v>
      </c>
      <c r="L18" s="10">
        <v>12</v>
      </c>
      <c r="M18" s="7">
        <v>30</v>
      </c>
      <c r="N18" s="9">
        <f>L18/M18</f>
        <v>0.4</v>
      </c>
      <c r="O18" s="12" t="str">
        <f>IF(L18&gt;0.75*M18, "Победитель", IF(L18&gt;0.5*M18, "Призёр", "Участник"))</f>
        <v>Участник</v>
      </c>
    </row>
    <row r="19" spans="1:15">
      <c r="A19" s="7">
        <v>98</v>
      </c>
      <c r="B19" s="13" t="s">
        <v>105</v>
      </c>
      <c r="C19" s="7" t="s">
        <v>62</v>
      </c>
      <c r="D19" s="7" t="s">
        <v>63</v>
      </c>
      <c r="E19" s="7"/>
      <c r="F19" s="7" t="str">
        <f>LEFT(C19,1)</f>
        <v>Р</v>
      </c>
      <c r="G19" s="7" t="str">
        <f>LEFT(D19,1)</f>
        <v>М</v>
      </c>
      <c r="H19" s="7">
        <v>760184</v>
      </c>
      <c r="I19" s="8">
        <v>9</v>
      </c>
      <c r="J19" s="7" t="s">
        <v>64</v>
      </c>
      <c r="K19" s="7" t="s">
        <v>13</v>
      </c>
      <c r="L19" s="10">
        <v>11</v>
      </c>
      <c r="M19" s="7">
        <v>30</v>
      </c>
      <c r="N19" s="9">
        <f>L19/M19</f>
        <v>0.36666666666666664</v>
      </c>
      <c r="O19" s="11" t="str">
        <f>IF(L19&gt;0.75*M19, "Победитель", IF(L19&gt;0.5*M19, "Призёр", "Участник"))</f>
        <v>Участник</v>
      </c>
    </row>
    <row r="20" spans="1:15">
      <c r="A20" s="7">
        <v>100</v>
      </c>
      <c r="B20" s="13" t="s">
        <v>97</v>
      </c>
      <c r="C20" s="7" t="s">
        <v>65</v>
      </c>
      <c r="D20" s="7" t="s">
        <v>20</v>
      </c>
      <c r="E20" s="7"/>
      <c r="F20" s="7" t="str">
        <f>LEFT(C20,1)</f>
        <v>Т</v>
      </c>
      <c r="G20" s="7" t="str">
        <f>LEFT(D20,1)</f>
        <v>А</v>
      </c>
      <c r="H20" s="7">
        <v>760184</v>
      </c>
      <c r="I20" s="8">
        <v>9</v>
      </c>
      <c r="J20" s="7" t="s">
        <v>66</v>
      </c>
      <c r="K20" s="7" t="s">
        <v>13</v>
      </c>
      <c r="L20" s="10">
        <v>10</v>
      </c>
      <c r="M20" s="7">
        <v>30</v>
      </c>
      <c r="N20" s="9">
        <f>L20/M20</f>
        <v>0.33333333333333331</v>
      </c>
      <c r="O20" s="11" t="str">
        <f>IF(L20&gt;0.75*M20, "Победитель", IF(L20&gt;0.5*M20, "Призёр", "Участник"))</f>
        <v>Участник</v>
      </c>
    </row>
    <row r="21" spans="1:15">
      <c r="A21" s="7">
        <v>101</v>
      </c>
      <c r="B21" s="13" t="s">
        <v>101</v>
      </c>
      <c r="C21" s="7" t="s">
        <v>67</v>
      </c>
      <c r="D21" s="7" t="s">
        <v>68</v>
      </c>
      <c r="E21" s="7"/>
      <c r="F21" s="7" t="str">
        <f>LEFT(C21,1)</f>
        <v>Р</v>
      </c>
      <c r="G21" s="7" t="str">
        <f>LEFT(D21,1)</f>
        <v>И</v>
      </c>
      <c r="H21" s="7">
        <v>760184</v>
      </c>
      <c r="I21" s="8">
        <v>9</v>
      </c>
      <c r="J21" s="7" t="s">
        <v>69</v>
      </c>
      <c r="K21" s="7" t="s">
        <v>13</v>
      </c>
      <c r="L21" s="10">
        <v>10</v>
      </c>
      <c r="M21" s="7">
        <v>30</v>
      </c>
      <c r="N21" s="9">
        <f>L21/M21</f>
        <v>0.33333333333333331</v>
      </c>
      <c r="O21" s="11" t="str">
        <f>IF(L21&gt;0.75*M21, "Победитель", IF(L21&gt;0.5*M21, "Призёр", "Участник"))</f>
        <v>Участник</v>
      </c>
    </row>
    <row r="22" spans="1:15">
      <c r="A22" s="7">
        <v>109</v>
      </c>
      <c r="B22" s="13" t="s">
        <v>106</v>
      </c>
      <c r="C22" s="7" t="s">
        <v>23</v>
      </c>
      <c r="D22" s="7" t="s">
        <v>29</v>
      </c>
      <c r="E22" s="7"/>
      <c r="F22" s="7" t="str">
        <f>LEFT(C22,1)</f>
        <v>Е</v>
      </c>
      <c r="G22" s="7" t="str">
        <f>LEFT(D22,1)</f>
        <v>М</v>
      </c>
      <c r="H22" s="7">
        <v>760184</v>
      </c>
      <c r="I22" s="8">
        <v>9</v>
      </c>
      <c r="J22" s="7" t="s">
        <v>70</v>
      </c>
      <c r="K22" s="7" t="s">
        <v>13</v>
      </c>
      <c r="L22" s="10">
        <v>8</v>
      </c>
      <c r="M22" s="7">
        <v>30</v>
      </c>
      <c r="N22" s="9">
        <f>L22/M22</f>
        <v>0.26666666666666666</v>
      </c>
      <c r="O22" s="11" t="str">
        <f>IF(L22&gt;0.75*M22, "Победитель", IF(L22&gt;0.5*M22, "Призёр", "Участник"))</f>
        <v>Участник</v>
      </c>
    </row>
    <row r="23" spans="1:15">
      <c r="A23" s="7">
        <v>117</v>
      </c>
      <c r="B23" s="13" t="s">
        <v>102</v>
      </c>
      <c r="C23" s="7" t="s">
        <v>71</v>
      </c>
      <c r="D23" s="7" t="s">
        <v>35</v>
      </c>
      <c r="E23" s="7"/>
      <c r="F23" s="7" t="str">
        <f>LEFT(C23,1)</f>
        <v>В</v>
      </c>
      <c r="G23" s="7" t="str">
        <f>LEFT(D23,1)</f>
        <v>Н</v>
      </c>
      <c r="H23" s="7">
        <v>760184</v>
      </c>
      <c r="I23" s="8">
        <v>9</v>
      </c>
      <c r="J23" s="7" t="s">
        <v>72</v>
      </c>
      <c r="K23" s="7" t="s">
        <v>13</v>
      </c>
      <c r="L23" s="10">
        <v>6</v>
      </c>
      <c r="M23" s="7">
        <v>30</v>
      </c>
      <c r="N23" s="9">
        <f>L23/M23</f>
        <v>0.2</v>
      </c>
      <c r="O23" s="11" t="str">
        <f>IF(L23&gt;0.75*M23, "Победитель", IF(L23&gt;0.5*M23, "Призёр", "Участник"))</f>
        <v>Участник</v>
      </c>
    </row>
    <row r="24" spans="1:15">
      <c r="A24" s="7">
        <v>121</v>
      </c>
      <c r="B24" s="13" t="s">
        <v>99</v>
      </c>
      <c r="C24" s="7" t="s">
        <v>73</v>
      </c>
      <c r="D24" s="7" t="s">
        <v>14</v>
      </c>
      <c r="E24" s="7"/>
      <c r="F24" s="7" t="str">
        <f>LEFT(C24,1)</f>
        <v>К</v>
      </c>
      <c r="G24" s="7" t="str">
        <f>LEFT(D24,1)</f>
        <v>А</v>
      </c>
      <c r="H24" s="7">
        <v>760184</v>
      </c>
      <c r="I24" s="8">
        <v>9</v>
      </c>
      <c r="J24" s="7" t="s">
        <v>74</v>
      </c>
      <c r="K24" s="7" t="s">
        <v>13</v>
      </c>
      <c r="L24" s="10">
        <v>5</v>
      </c>
      <c r="M24" s="7">
        <v>30</v>
      </c>
      <c r="N24" s="9">
        <f>L24/M24</f>
        <v>0.16666666666666666</v>
      </c>
      <c r="O24" s="11" t="str">
        <f>IF(L24&gt;0.75*M24, "Победитель", IF(L24&gt;0.5*M24, "Призёр", "Участник"))</f>
        <v>Участник</v>
      </c>
    </row>
    <row r="25" spans="1:15">
      <c r="A25" s="7">
        <v>135</v>
      </c>
      <c r="B25" s="13" t="s">
        <v>107</v>
      </c>
      <c r="C25" s="7" t="s">
        <v>25</v>
      </c>
      <c r="D25" s="7" t="s">
        <v>63</v>
      </c>
      <c r="E25" s="7"/>
      <c r="F25" s="7" t="str">
        <f>LEFT(C25,1)</f>
        <v>П</v>
      </c>
      <c r="G25" s="7" t="str">
        <f>LEFT(D25,1)</f>
        <v>М</v>
      </c>
      <c r="H25" s="7">
        <v>760184</v>
      </c>
      <c r="I25" s="8">
        <v>10</v>
      </c>
      <c r="J25" s="7" t="s">
        <v>75</v>
      </c>
      <c r="K25" s="7" t="s">
        <v>13</v>
      </c>
      <c r="L25" s="10">
        <v>17</v>
      </c>
      <c r="M25" s="7">
        <v>30</v>
      </c>
      <c r="N25" s="9">
        <f>L25/M25</f>
        <v>0.56666666666666665</v>
      </c>
      <c r="O25" s="12" t="str">
        <f>IF(L25&gt;0.75*M25, "Победитель", IF(L25&gt;0.5*M25, "Призёр", "Участник"))</f>
        <v>Призёр</v>
      </c>
    </row>
    <row r="26" spans="1:15">
      <c r="A26" s="7">
        <v>139</v>
      </c>
      <c r="B26" s="13" t="s">
        <v>93</v>
      </c>
      <c r="C26" s="7" t="s">
        <v>31</v>
      </c>
      <c r="D26" s="7" t="s">
        <v>27</v>
      </c>
      <c r="E26" s="7"/>
      <c r="F26" s="7" t="str">
        <f>LEFT(C26,1)</f>
        <v>А</v>
      </c>
      <c r="G26" s="7" t="str">
        <f>LEFT(D26,1)</f>
        <v>В</v>
      </c>
      <c r="H26" s="7">
        <v>760184</v>
      </c>
      <c r="I26" s="8">
        <v>10</v>
      </c>
      <c r="J26" s="7" t="s">
        <v>76</v>
      </c>
      <c r="K26" s="7" t="s">
        <v>13</v>
      </c>
      <c r="L26" s="10">
        <v>15</v>
      </c>
      <c r="M26" s="7">
        <v>30</v>
      </c>
      <c r="N26" s="9">
        <f>L26/M26</f>
        <v>0.5</v>
      </c>
      <c r="O26" s="12" t="s">
        <v>91</v>
      </c>
    </row>
    <row r="27" spans="1:15">
      <c r="A27" s="7">
        <v>145</v>
      </c>
      <c r="B27" s="13" t="s">
        <v>103</v>
      </c>
      <c r="C27" s="7" t="s">
        <v>77</v>
      </c>
      <c r="D27" s="7" t="s">
        <v>78</v>
      </c>
      <c r="E27" s="7"/>
      <c r="F27" s="7" t="str">
        <f>LEFT(C27,1)</f>
        <v>А</v>
      </c>
      <c r="G27" s="7" t="str">
        <f>LEFT(D27,1)</f>
        <v>А</v>
      </c>
      <c r="H27" s="7">
        <v>760184</v>
      </c>
      <c r="I27" s="8">
        <v>10</v>
      </c>
      <c r="J27" s="7" t="s">
        <v>79</v>
      </c>
      <c r="K27" s="7" t="s">
        <v>13</v>
      </c>
      <c r="L27" s="10">
        <v>11</v>
      </c>
      <c r="M27" s="7">
        <v>30</v>
      </c>
      <c r="N27" s="9">
        <f>L27/M27</f>
        <v>0.36666666666666664</v>
      </c>
      <c r="O27" s="11" t="str">
        <f>IF(L27&gt;0.75*M27, "Победитель", IF(L27&gt;0.5*M27, "Призёр", "Участник"))</f>
        <v>Участник</v>
      </c>
    </row>
    <row r="28" spans="1:15">
      <c r="A28" s="7">
        <v>149</v>
      </c>
      <c r="B28" s="13" t="s">
        <v>97</v>
      </c>
      <c r="C28" s="7" t="s">
        <v>33</v>
      </c>
      <c r="D28" s="7" t="s">
        <v>22</v>
      </c>
      <c r="E28" s="7"/>
      <c r="F28" s="7" t="str">
        <f>LEFT(C28,1)</f>
        <v>Н</v>
      </c>
      <c r="G28" s="7" t="str">
        <f>LEFT(D28,1)</f>
        <v>А</v>
      </c>
      <c r="H28" s="7">
        <v>760184</v>
      </c>
      <c r="I28" s="8">
        <v>10</v>
      </c>
      <c r="J28" s="7" t="s">
        <v>80</v>
      </c>
      <c r="K28" s="7" t="s">
        <v>13</v>
      </c>
      <c r="L28" s="10">
        <v>9</v>
      </c>
      <c r="M28" s="7">
        <v>30</v>
      </c>
      <c r="N28" s="9">
        <f>L28/M28</f>
        <v>0.3</v>
      </c>
      <c r="O28" s="11" t="str">
        <f>IF(L28&gt;0.75*M28, "Победитель", IF(L28&gt;0.5*M28, "Призёр", "Участник"))</f>
        <v>Участник</v>
      </c>
    </row>
    <row r="29" spans="1:15">
      <c r="A29" s="7">
        <v>171</v>
      </c>
      <c r="B29" s="13" t="s">
        <v>108</v>
      </c>
      <c r="C29" s="7" t="s">
        <v>28</v>
      </c>
      <c r="D29" s="7" t="s">
        <v>81</v>
      </c>
      <c r="E29" s="7"/>
      <c r="F29" s="7" t="str">
        <f>LEFT(C29,1)</f>
        <v>В</v>
      </c>
      <c r="G29" s="7" t="str">
        <f>LEFT(D29,1)</f>
        <v>О</v>
      </c>
      <c r="H29" s="7">
        <v>760184</v>
      </c>
      <c r="I29" s="8">
        <v>11</v>
      </c>
      <c r="J29" s="7" t="s">
        <v>82</v>
      </c>
      <c r="K29" s="7" t="s">
        <v>13</v>
      </c>
      <c r="L29" s="10">
        <v>5</v>
      </c>
      <c r="M29" s="7">
        <v>30</v>
      </c>
      <c r="N29" s="9">
        <f>L29/M29</f>
        <v>0.16666666666666666</v>
      </c>
      <c r="O29" s="11" t="str">
        <f>IF(L29&gt;0.75*M29, "Победитель", IF(L29&gt;0.5*M29, "Призёр", "Участник"))</f>
        <v>Участник</v>
      </c>
    </row>
    <row r="30" spans="1:15">
      <c r="A30" s="7">
        <v>173</v>
      </c>
      <c r="B30" s="13" t="s">
        <v>106</v>
      </c>
      <c r="C30" s="7" t="s">
        <v>18</v>
      </c>
      <c r="D30" s="7" t="s">
        <v>40</v>
      </c>
      <c r="E30" s="7"/>
      <c r="F30" s="7" t="str">
        <f>LEFT(C30,1)</f>
        <v>С</v>
      </c>
      <c r="G30" s="7" t="str">
        <f>LEFT(D30,1)</f>
        <v>Д</v>
      </c>
      <c r="H30" s="7">
        <v>760184</v>
      </c>
      <c r="I30" s="8">
        <v>11</v>
      </c>
      <c r="J30" s="7" t="s">
        <v>83</v>
      </c>
      <c r="K30" s="7" t="s">
        <v>13</v>
      </c>
      <c r="L30" s="10">
        <v>4</v>
      </c>
      <c r="M30" s="7">
        <v>30</v>
      </c>
      <c r="N30" s="9">
        <f>L30/M30</f>
        <v>0.13333333333333333</v>
      </c>
      <c r="O30" s="11" t="str">
        <f>IF(L30&gt;0.75*M30, "Победитель", IF(L30&gt;0.5*M30, "Призёр", "Участник"))</f>
        <v>Участник</v>
      </c>
    </row>
    <row r="31" spans="1:15">
      <c r="A31" s="7">
        <v>174</v>
      </c>
      <c r="B31" s="13" t="s">
        <v>104</v>
      </c>
      <c r="C31" s="7" t="s">
        <v>84</v>
      </c>
      <c r="D31" s="7" t="s">
        <v>34</v>
      </c>
      <c r="E31" s="7"/>
      <c r="F31" s="7" t="str">
        <f>LEFT(C31,1)</f>
        <v>Н</v>
      </c>
      <c r="G31" s="7" t="str">
        <f>LEFT(D31,1)</f>
        <v>В</v>
      </c>
      <c r="H31" s="7">
        <v>760184</v>
      </c>
      <c r="I31" s="8">
        <v>11</v>
      </c>
      <c r="J31" s="7" t="s">
        <v>85</v>
      </c>
      <c r="K31" s="7" t="s">
        <v>13</v>
      </c>
      <c r="L31" s="10">
        <v>4</v>
      </c>
      <c r="M31" s="7">
        <v>30</v>
      </c>
      <c r="N31" s="9">
        <f>L31/M31</f>
        <v>0.13333333333333333</v>
      </c>
      <c r="O31" s="11" t="str">
        <f>IF(L31&gt;0.75*M31, "Победитель", IF(L31&gt;0.5*M31, "Призёр", "Участник"))</f>
        <v>Участник</v>
      </c>
    </row>
    <row r="32" spans="1:15">
      <c r="A32" s="7">
        <v>176</v>
      </c>
      <c r="B32" s="13" t="s">
        <v>109</v>
      </c>
      <c r="C32" s="7" t="s">
        <v>30</v>
      </c>
      <c r="D32" s="7" t="s">
        <v>19</v>
      </c>
      <c r="E32" s="7"/>
      <c r="F32" s="7" t="str">
        <f>LEFT(C32,1)</f>
        <v>Д</v>
      </c>
      <c r="G32" s="7" t="str">
        <f>LEFT(D32,1)</f>
        <v>И</v>
      </c>
      <c r="H32" s="7">
        <v>760184</v>
      </c>
      <c r="I32" s="8">
        <v>11</v>
      </c>
      <c r="J32" s="7" t="s">
        <v>86</v>
      </c>
      <c r="K32" s="7" t="s">
        <v>13</v>
      </c>
      <c r="L32" s="10">
        <v>3</v>
      </c>
      <c r="M32" s="7">
        <v>30</v>
      </c>
      <c r="N32" s="9">
        <f>L32/M32</f>
        <v>0.1</v>
      </c>
      <c r="O32" s="11" t="str">
        <f>IF(L32&gt;0.75*M32, "Победитель", IF(L32&gt;0.5*M32, "Призёр", "Участник"))</f>
        <v>Участник</v>
      </c>
    </row>
    <row r="33" spans="1:15">
      <c r="A33" s="7">
        <v>177</v>
      </c>
      <c r="B33" s="13" t="s">
        <v>102</v>
      </c>
      <c r="C33" s="7" t="s">
        <v>26</v>
      </c>
      <c r="D33" s="7" t="s">
        <v>87</v>
      </c>
      <c r="E33" s="7"/>
      <c r="F33" s="7" t="str">
        <f>LEFT(C33,1)</f>
        <v>К</v>
      </c>
      <c r="G33" s="7" t="str">
        <f>LEFT(D33,1)</f>
        <v>В</v>
      </c>
      <c r="H33" s="7">
        <v>760184</v>
      </c>
      <c r="I33" s="8">
        <v>11</v>
      </c>
      <c r="J33" s="7" t="s">
        <v>88</v>
      </c>
      <c r="K33" s="7" t="s">
        <v>13</v>
      </c>
      <c r="L33" s="10">
        <v>3</v>
      </c>
      <c r="M33" s="7">
        <v>30</v>
      </c>
      <c r="N33" s="9">
        <f>L33/M33</f>
        <v>0.1</v>
      </c>
      <c r="O33" s="11" t="str">
        <f>IF(L33&gt;0.75*M33, "Победитель", IF(L33&gt;0.5*M33, "Призёр", "Участник"))</f>
        <v>Участник</v>
      </c>
    </row>
    <row r="34" spans="1:15">
      <c r="A34" s="7">
        <v>178</v>
      </c>
      <c r="B34" s="13" t="s">
        <v>105</v>
      </c>
      <c r="C34" s="7" t="s">
        <v>33</v>
      </c>
      <c r="D34" s="7" t="s">
        <v>37</v>
      </c>
      <c r="E34" s="7"/>
      <c r="F34" s="7" t="str">
        <f>LEFT(C34,1)</f>
        <v>Н</v>
      </c>
      <c r="G34" s="7" t="str">
        <f>LEFT(D34,1)</f>
        <v>С</v>
      </c>
      <c r="H34" s="7">
        <v>760184</v>
      </c>
      <c r="I34" s="8">
        <v>11</v>
      </c>
      <c r="J34" s="7" t="s">
        <v>89</v>
      </c>
      <c r="K34" s="7" t="s">
        <v>13</v>
      </c>
      <c r="L34" s="10">
        <v>3</v>
      </c>
      <c r="M34" s="7">
        <v>30</v>
      </c>
      <c r="N34" s="9">
        <f>L34/M34</f>
        <v>0.1</v>
      </c>
      <c r="O34" s="11" t="str">
        <f>IF(L34&gt;0.75*M34, "Победитель", IF(L34&gt;0.5*M34, "Призёр", "Участник"))</f>
        <v>Участник</v>
      </c>
    </row>
    <row r="35" spans="1:15">
      <c r="A35" s="7">
        <v>184</v>
      </c>
      <c r="B35" s="13" t="s">
        <v>110</v>
      </c>
      <c r="C35" s="7" t="s">
        <v>24</v>
      </c>
      <c r="D35" s="7" t="s">
        <v>14</v>
      </c>
      <c r="E35" s="7"/>
      <c r="F35" s="7" t="str">
        <f>LEFT(C35,1)</f>
        <v>Д</v>
      </c>
      <c r="G35" s="7" t="str">
        <f>LEFT(D35,1)</f>
        <v>А</v>
      </c>
      <c r="H35" s="7">
        <v>760184</v>
      </c>
      <c r="I35" s="8">
        <v>11</v>
      </c>
      <c r="J35" s="7" t="s">
        <v>90</v>
      </c>
      <c r="K35" s="7" t="s">
        <v>13</v>
      </c>
      <c r="L35" s="10">
        <v>0</v>
      </c>
      <c r="M35" s="7">
        <v>30</v>
      </c>
      <c r="N35" s="9">
        <f>L35/M35</f>
        <v>0</v>
      </c>
      <c r="O35" s="11" t="str">
        <f>IF(L35&gt;0.75*M35, "Победитель", IF(L35&gt;0.5*M35, "Призёр", "Участник"))</f>
        <v>Участник</v>
      </c>
    </row>
  </sheetData>
  <sortState xmlns:xlrd2="http://schemas.microsoft.com/office/spreadsheetml/2017/richdata2" ref="A8:O35">
    <sortCondition ref="H8:H35"/>
    <sortCondition ref="I8:I35"/>
    <sortCondition descending="1" ref="N8:N35"/>
  </sortState>
  <mergeCells count="15">
    <mergeCell ref="E5:E7"/>
    <mergeCell ref="F5:F7"/>
    <mergeCell ref="G5:G7"/>
    <mergeCell ref="H5:H7"/>
    <mergeCell ref="O5:O7"/>
    <mergeCell ref="N5:N7"/>
    <mergeCell ref="M5:M7"/>
    <mergeCell ref="L5:L7"/>
    <mergeCell ref="I5:I7"/>
    <mergeCell ref="J5:J7"/>
    <mergeCell ref="K5:K7"/>
    <mergeCell ref="A4:C4"/>
    <mergeCell ref="A5:A7"/>
    <mergeCell ref="C5:C7"/>
    <mergeCell ref="D5:D7"/>
  </mergeCells>
  <pageMargins left="0.70000004768371604" right="0.70000004768371604" top="0.75" bottom="0.75" header="0.19685000181198101" footer="0.196850001811981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Виктория Тарасова</cp:lastModifiedBy>
  <cp:lastPrinted>2024-10-23T12:49:33Z</cp:lastPrinted>
  <dcterms:created xsi:type="dcterms:W3CDTF">2024-10-18T08:35:27Z</dcterms:created>
  <dcterms:modified xsi:type="dcterms:W3CDTF">2024-10-23T16:24:32Z</dcterms:modified>
</cp:coreProperties>
</file>