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ry2\!!!2024-25\Сайт\ВсОШ\ИТОГИ\"/>
    </mc:Choice>
  </mc:AlternateContent>
  <xr:revisionPtr revIDLastSave="0" documentId="8_{C54B72E1-B99F-48D9-9E7A-6B2058935718}" xr6:coauthVersionLast="47" xr6:coauthVersionMax="47" xr10:uidLastSave="{00000000-0000-0000-0000-000000000000}"/>
  <bookViews>
    <workbookView xWindow="22930" yWindow="-110" windowWidth="23260" windowHeight="12460" xr2:uid="{00000000-000D-0000-FFFF-FFFF00000000}"/>
  </bookViews>
  <sheets>
    <sheet name="ЭКОНОМИКА" sheetId="1" r:id="rId1"/>
  </sheets>
  <definedNames>
    <definedName name="_xlnm._FilterDatabase" localSheetId="0" hidden="1">ЭКОНОМИКА!$A$3:$W$16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T8" i="1" l="1"/>
  <c r="T11" i="1"/>
  <c r="T10" i="1"/>
  <c r="T9" i="1"/>
  <c r="T14" i="1"/>
  <c r="T15" i="1"/>
  <c r="T16" i="1"/>
  <c r="T12" i="1"/>
  <c r="T13" i="1"/>
  <c r="T26" i="1"/>
  <c r="T23" i="1"/>
  <c r="T27" i="1"/>
  <c r="T20" i="1"/>
  <c r="T25" i="1"/>
  <c r="T17" i="1"/>
  <c r="T18" i="1"/>
  <c r="T19" i="1"/>
  <c r="T21" i="1"/>
  <c r="T24" i="1"/>
  <c r="T28" i="1"/>
  <c r="T22" i="1"/>
  <c r="V26" i="1" l="1"/>
  <c r="V23" i="1"/>
  <c r="V27" i="1"/>
  <c r="W20" i="1"/>
  <c r="W25" i="1"/>
  <c r="V17" i="1"/>
  <c r="V18" i="1"/>
  <c r="V19" i="1"/>
  <c r="V21" i="1"/>
  <c r="W24" i="1"/>
  <c r="W28" i="1"/>
  <c r="V22" i="1"/>
  <c r="V9" i="1"/>
  <c r="V11" i="1"/>
  <c r="V8" i="1"/>
  <c r="V10" i="1"/>
  <c r="V14" i="1"/>
  <c r="V15" i="1"/>
  <c r="V16" i="1"/>
  <c r="V12" i="1"/>
  <c r="W13" i="1"/>
  <c r="V28" i="1" l="1"/>
  <c r="V25" i="1"/>
  <c r="W21" i="1"/>
  <c r="W27" i="1"/>
  <c r="V24" i="1"/>
  <c r="V20" i="1"/>
  <c r="W19" i="1"/>
  <c r="W23" i="1"/>
  <c r="W18" i="1"/>
  <c r="W26" i="1"/>
  <c r="W22" i="1"/>
  <c r="W17" i="1"/>
  <c r="W12" i="1"/>
  <c r="V13" i="1"/>
  <c r="W10" i="1"/>
  <c r="W16" i="1"/>
  <c r="W15" i="1"/>
  <c r="W8" i="1"/>
  <c r="W14" i="1"/>
  <c r="W11" i="1"/>
  <c r="W9" i="1"/>
</calcChain>
</file>

<file path=xl/sharedStrings.xml><?xml version="1.0" encoding="utf-8"?>
<sst xmlns="http://schemas.openxmlformats.org/spreadsheetml/2006/main" count="152" uniqueCount="97">
  <si>
    <t>№ п/п</t>
  </si>
  <si>
    <t>Имя</t>
  </si>
  <si>
    <t>Отчество</t>
  </si>
  <si>
    <t>Класс</t>
  </si>
  <si>
    <t>МАХ балл</t>
  </si>
  <si>
    <t>Общий балл</t>
  </si>
  <si>
    <t>Пол (Ж/М)</t>
  </si>
  <si>
    <t>Статус</t>
  </si>
  <si>
    <t>№1</t>
  </si>
  <si>
    <t>№3</t>
  </si>
  <si>
    <t>№4</t>
  </si>
  <si>
    <t>% выполнения</t>
  </si>
  <si>
    <t>№ части/задания</t>
  </si>
  <si>
    <t>Город</t>
  </si>
  <si>
    <t>Переславль-Залесский</t>
  </si>
  <si>
    <t>Шифр участника</t>
  </si>
  <si>
    <t>Код школы</t>
  </si>
  <si>
    <t>Итоговая ведомость школьного этапа</t>
  </si>
  <si>
    <t>№ 2</t>
  </si>
  <si>
    <t>ж</t>
  </si>
  <si>
    <t>Валерия</t>
  </si>
  <si>
    <t>м</t>
  </si>
  <si>
    <t>Егор</t>
  </si>
  <si>
    <t>Игоревич</t>
  </si>
  <si>
    <t>Елизавета</t>
  </si>
  <si>
    <t>Александровна</t>
  </si>
  <si>
    <t>Иван</t>
  </si>
  <si>
    <t>Захар</t>
  </si>
  <si>
    <t>Александрович</t>
  </si>
  <si>
    <t>Дарья</t>
  </si>
  <si>
    <t>Федор</t>
  </si>
  <si>
    <t>Платон</t>
  </si>
  <si>
    <t>Виктория</t>
  </si>
  <si>
    <t>Олеговна</t>
  </si>
  <si>
    <t>Экономика</t>
  </si>
  <si>
    <t>«24» сентября 2024 г.</t>
  </si>
  <si>
    <t>Э0901</t>
  </si>
  <si>
    <t>Э0902</t>
  </si>
  <si>
    <t>Э0903</t>
  </si>
  <si>
    <t>Э0904</t>
  </si>
  <si>
    <t>Э1001</t>
  </si>
  <si>
    <t>Э1002</t>
  </si>
  <si>
    <t>Э1003</t>
  </si>
  <si>
    <t>Э1004</t>
  </si>
  <si>
    <t>Э1005</t>
  </si>
  <si>
    <t>Э1006</t>
  </si>
  <si>
    <t>Э1007</t>
  </si>
  <si>
    <t>Э1008</t>
  </si>
  <si>
    <t>Э1009</t>
  </si>
  <si>
    <t>Э1010</t>
  </si>
  <si>
    <t>Э1101</t>
  </si>
  <si>
    <t>Э1102</t>
  </si>
  <si>
    <t>Э1103</t>
  </si>
  <si>
    <t>Э1104</t>
  </si>
  <si>
    <t>Э1105</t>
  </si>
  <si>
    <t>Э1106</t>
  </si>
  <si>
    <t>Э1107</t>
  </si>
  <si>
    <t>Степан</t>
  </si>
  <si>
    <t>Алексеевич</t>
  </si>
  <si>
    <t>Дмитрий</t>
  </si>
  <si>
    <t>Романович</t>
  </si>
  <si>
    <t>Русланович</t>
  </si>
  <si>
    <t>Кристина</t>
  </si>
  <si>
    <t>Ильинична</t>
  </si>
  <si>
    <t>Анастасия</t>
  </si>
  <si>
    <t>Игоревна</t>
  </si>
  <si>
    <t>Денис</t>
  </si>
  <si>
    <t>Аврора</t>
  </si>
  <si>
    <t>Алексеевна</t>
  </si>
  <si>
    <t>Инеса</t>
  </si>
  <si>
    <t>Норайровна</t>
  </si>
  <si>
    <t>Мария</t>
  </si>
  <si>
    <t>Андреевна</t>
  </si>
  <si>
    <t>Дмитриевич</t>
  </si>
  <si>
    <t>Филиппович</t>
  </si>
  <si>
    <t>Максимович</t>
  </si>
  <si>
    <t>Сергеевич</t>
  </si>
  <si>
    <t>Владимировна</t>
  </si>
  <si>
    <t>№2</t>
  </si>
  <si>
    <t>И</t>
  </si>
  <si>
    <t>О</t>
  </si>
  <si>
    <t>Ф</t>
  </si>
  <si>
    <t>З</t>
  </si>
  <si>
    <t>А</t>
  </si>
  <si>
    <t>Л</t>
  </si>
  <si>
    <t>С</t>
  </si>
  <si>
    <t>Г</t>
  </si>
  <si>
    <t>Н</t>
  </si>
  <si>
    <t>Т</t>
  </si>
  <si>
    <t>Б</t>
  </si>
  <si>
    <t>К</t>
  </si>
  <si>
    <t>У</t>
  </si>
  <si>
    <t>В</t>
  </si>
  <si>
    <t>П</t>
  </si>
  <si>
    <t>Е</t>
  </si>
  <si>
    <t>М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</si>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</sst>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distributed"/>
    </xf>
    <xf numFmtId="0" fontId="3" fillId="0" borderId="1" xfId="0" applyFont="1" applyBorder="1"/>
    <xf numFmtId="1" fontId="3" fillId="0" borderId="1" xfId="0" applyNumberFormat="1" applyFont="1" applyBorder="1"/>
    <xf numFmtId="0" fontId="6" fillId="0" borderId="1" xfId="1" applyFont="1" applyBorder="1"/>
    <xf numFmtId="0" fontId="5" fillId="0" borderId="1" xfId="0" applyFont="1" applyBorder="1"/>
    <xf numFmtId="9" fontId="5" fillId="0" borderId="1" xfId="13" applyFont="1" applyFill="1" applyBorder="1" applyAlignment="1"/>
    <xf numFmtId="0" fontId="13" fillId="0" borderId="1" xfId="0" applyFont="1" applyBorder="1"/>
    <xf numFmtId="0" fontId="5" fillId="0" borderId="1" xfId="4" applyFont="1" applyBorder="1"/>
    <xf numFmtId="0" fontId="6" fillId="0" borderId="1" xfId="2" applyFont="1" applyBorder="1"/>
    <xf numFmtId="0" fontId="6" fillId="0" borderId="1" xfId="0" applyFont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4">
    <cellStyle name="Excel Built-in Normal" xfId="6" xr:uid="{00000000-0005-0000-0000-000000000000}"/>
    <cellStyle name="Excel Built-in Normal 1" xfId="7" xr:uid="{00000000-0005-0000-0000-000001000000}"/>
    <cellStyle name="Excel Built-in Normal 2" xfId="5" xr:uid="{00000000-0005-0000-0000-000002000000}"/>
    <cellStyle name="TableStyleLight1" xfId="8" xr:uid="{00000000-0005-0000-0000-000003000000}"/>
    <cellStyle name="Обычный" xfId="0" builtinId="0"/>
    <cellStyle name="Обычный 2" xfId="2" xr:uid="{00000000-0005-0000-0000-000005000000}"/>
    <cellStyle name="Обычный 3" xfId="4" xr:uid="{00000000-0005-0000-0000-000006000000}"/>
    <cellStyle name="Обычный 3 2" xfId="11" xr:uid="{00000000-0005-0000-0000-000007000000}"/>
    <cellStyle name="Обычный 4" xfId="1" xr:uid="{00000000-0005-0000-0000-000008000000}"/>
    <cellStyle name="Обычный 5" xfId="3" xr:uid="{00000000-0005-0000-0000-000009000000}"/>
    <cellStyle name="Обычный 5 2" xfId="10" xr:uid="{00000000-0005-0000-0000-00000A000000}"/>
    <cellStyle name="Обычный 6" xfId="9" xr:uid="{00000000-0005-0000-0000-00000B000000}"/>
    <cellStyle name="Обычный 6 2" xfId="12" xr:uid="{00000000-0005-0000-0000-00000C000000}"/>
    <cellStyle name="Процентный" xfId="13" builtinId="5"/>
  </cellStyles>
  <dxfs count="0"/>
  <tableStyles count="0" defaultTableStyle="TableStyleMedium2" defaultPivotStyle="PivotStyleLight16"/>
  <colors>
    <mruColors>
      <color rgb="FFFFB3B3"/>
      <color rgb="FF99BCE7"/>
      <color rgb="FF6EA0DC"/>
      <color rgb="FFFF7575"/>
      <color rgb="FFFFE285"/>
      <color rgb="FFFFD653"/>
      <color rgb="FFFFCF3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8"/>
  <sheetViews>
    <sheetView tabSelected="1" zoomScale="70" zoomScaleNormal="70" workbookViewId="0">
      <selection activeCell="D1" sqref="D1:D1048576"/>
    </sheetView>
  </sheetViews>
  <sheetFormatPr defaultColWidth="9.1796875" defaultRowHeight="18" x14ac:dyDescent="0.4"/>
  <cols>
    <col min="1" max="1" width="7.453125" style="3" customWidth="1"/>
    <col min="2" max="2" width="6.81640625" style="3" hidden="1" customWidth="1"/>
    <col min="3" max="3" width="6.81640625" style="3" customWidth="1"/>
    <col min="4" max="4" width="18" style="3" hidden="1" customWidth="1"/>
    <col min="5" max="5" width="22.1796875" style="3" hidden="1" customWidth="1"/>
    <col min="6" max="6" width="4.1796875" style="3" hidden="1" customWidth="1"/>
    <col min="7" max="8" width="4.1796875" style="3" customWidth="1"/>
    <col min="9" max="9" width="13.1796875" style="3" customWidth="1"/>
    <col min="10" max="10" width="8.1796875" style="4" customWidth="1"/>
    <col min="11" max="11" width="12.1796875" style="3" hidden="1" customWidth="1"/>
    <col min="12" max="12" width="25.81640625" style="3" customWidth="1"/>
    <col min="13" max="17" width="6.1796875" style="3" customWidth="1"/>
    <col min="18" max="19" width="6" style="3" customWidth="1"/>
    <col min="20" max="20" width="10.1796875" style="5" customWidth="1"/>
    <col min="21" max="22" width="10" style="3" customWidth="1"/>
    <col min="23" max="23" width="12.54296875" style="5" customWidth="1"/>
    <col min="24" max="16384" width="9.1796875" style="3"/>
  </cols>
  <sheetData>
    <row r="3" spans="1:23" x14ac:dyDescent="0.4">
      <c r="A3" s="3" t="s">
        <v>17</v>
      </c>
      <c r="K3" s="1"/>
      <c r="L3" s="2" t="s">
        <v>34</v>
      </c>
    </row>
    <row r="4" spans="1:23" x14ac:dyDescent="0.4">
      <c r="A4" s="20" t="s">
        <v>35</v>
      </c>
      <c r="B4" s="21"/>
      <c r="C4" s="21"/>
      <c r="D4" s="21"/>
    </row>
    <row r="5" spans="1:23" s="6" customFormat="1" ht="22.5" customHeight="1" x14ac:dyDescent="0.35">
      <c r="A5" s="22" t="s">
        <v>0</v>
      </c>
      <c r="B5" s="22" t="s">
        <v>6</v>
      </c>
      <c r="C5" s="17" t="s">
        <v>81</v>
      </c>
      <c r="D5" s="22" t="s">
        <v>1</v>
      </c>
      <c r="E5" s="22" t="s">
        <v>2</v>
      </c>
      <c r="F5" s="22"/>
      <c r="G5" s="22" t="s">
        <v>79</v>
      </c>
      <c r="H5" s="22" t="s">
        <v>80</v>
      </c>
      <c r="I5" s="22" t="s">
        <v>16</v>
      </c>
      <c r="J5" s="28" t="s">
        <v>3</v>
      </c>
      <c r="K5" s="22" t="s">
        <v>15</v>
      </c>
      <c r="L5" s="22" t="s">
        <v>13</v>
      </c>
      <c r="M5" s="31" t="s">
        <v>12</v>
      </c>
      <c r="N5" s="32"/>
      <c r="O5" s="32"/>
      <c r="P5" s="32"/>
      <c r="Q5" s="32"/>
      <c r="R5" s="32"/>
      <c r="S5" s="32"/>
      <c r="T5" s="25" t="s">
        <v>5</v>
      </c>
      <c r="U5" s="22" t="s">
        <v>4</v>
      </c>
      <c r="V5" s="22" t="s">
        <v>11</v>
      </c>
      <c r="W5" s="25" t="s">
        <v>7</v>
      </c>
    </row>
    <row r="6" spans="1:23" s="6" customFormat="1" ht="16.5" customHeight="1" x14ac:dyDescent="0.35">
      <c r="A6" s="23"/>
      <c r="B6" s="23"/>
      <c r="C6" s="19"/>
      <c r="D6" s="23"/>
      <c r="E6" s="23"/>
      <c r="F6" s="23"/>
      <c r="G6" s="23"/>
      <c r="H6" s="23"/>
      <c r="I6" s="23"/>
      <c r="J6" s="29"/>
      <c r="K6" s="23"/>
      <c r="L6" s="23"/>
      <c r="M6" s="22" t="s">
        <v>8</v>
      </c>
      <c r="N6" s="22" t="s">
        <v>18</v>
      </c>
      <c r="O6" s="22" t="s">
        <v>9</v>
      </c>
      <c r="P6" s="22" t="s">
        <v>8</v>
      </c>
      <c r="Q6" s="22" t="s">
        <v>78</v>
      </c>
      <c r="R6" s="22" t="s">
        <v>9</v>
      </c>
      <c r="S6" s="22" t="s">
        <v>10</v>
      </c>
      <c r="T6" s="26"/>
      <c r="U6" s="23"/>
      <c r="V6" s="23"/>
      <c r="W6" s="26"/>
    </row>
    <row r="7" spans="1:23" s="6" customFormat="1" x14ac:dyDescent="0.35">
      <c r="A7" s="24"/>
      <c r="B7" s="24"/>
      <c r="C7" s="18"/>
      <c r="D7" s="24"/>
      <c r="E7" s="24"/>
      <c r="F7" s="24"/>
      <c r="G7" s="24"/>
      <c r="H7" s="24"/>
      <c r="I7" s="24"/>
      <c r="J7" s="30"/>
      <c r="K7" s="24"/>
      <c r="L7" s="24"/>
      <c r="M7" s="24"/>
      <c r="N7" s="24"/>
      <c r="O7" s="24"/>
      <c r="P7" s="24"/>
      <c r="Q7" s="24"/>
      <c r="R7" s="24"/>
      <c r="S7" s="24"/>
      <c r="T7" s="27"/>
      <c r="U7" s="24"/>
      <c r="V7" s="24"/>
      <c r="W7" s="27"/>
    </row>
    <row r="8" spans="1:23" x14ac:dyDescent="0.4">
      <c r="A8" s="7">
        <v>17</v>
      </c>
      <c r="B8" s="7" t="s">
        <v>21</v>
      </c>
      <c r="C8" s="17" t="s">
        <v>82</v>
      </c>
      <c r="D8" s="7" t="s">
        <v>57</v>
      </c>
      <c r="E8" s="7" t="s">
        <v>58</v>
      </c>
      <c r="F8" s="7" t="e">
        <f>LEFT(#REF!,1)</f>
        <v>#REF!</v>
      </c>
      <c r="G8" s="7" t="str">
        <f t="shared" ref="G8:G16" si="0">LEFT(D8,1)</f>
        <v>С</v>
      </c>
      <c r="H8" s="7" t="str">
        <f t="shared" ref="H8:H16" si="1">LEFT(E8,1)</f>
        <v>А</v>
      </c>
      <c r="I8" s="7">
        <v>760184</v>
      </c>
      <c r="J8" s="8">
        <v>9</v>
      </c>
      <c r="K8" s="7" t="s">
        <v>36</v>
      </c>
      <c r="L8" s="7" t="s">
        <v>14</v>
      </c>
      <c r="M8" s="7">
        <v>2.5</v>
      </c>
      <c r="N8" s="7">
        <v>4</v>
      </c>
      <c r="O8" s="7">
        <v>6</v>
      </c>
      <c r="P8" s="7">
        <v>7</v>
      </c>
      <c r="Q8" s="7"/>
      <c r="R8" s="7"/>
      <c r="S8" s="7">
        <v>8</v>
      </c>
      <c r="T8" s="9">
        <f t="shared" ref="T8:T11" si="2">SUM(M8:S8)</f>
        <v>27.5</v>
      </c>
      <c r="U8" s="10">
        <v>70</v>
      </c>
      <c r="V8" s="11">
        <f t="shared" ref="V8:V11" si="3">T8/U8</f>
        <v>0.39285714285714285</v>
      </c>
      <c r="W8" s="12" t="str">
        <f t="shared" ref="W8:W11" si="4">IF(T8&gt;75%*U8,"Победитель",IF(T8&gt;50%*U8,"Призёр","Участник"))</f>
        <v>Участник</v>
      </c>
    </row>
    <row r="9" spans="1:23" x14ac:dyDescent="0.4">
      <c r="A9" s="7">
        <v>19</v>
      </c>
      <c r="B9" s="7" t="s">
        <v>19</v>
      </c>
      <c r="C9" s="17" t="s">
        <v>83</v>
      </c>
      <c r="D9" s="7" t="s">
        <v>62</v>
      </c>
      <c r="E9" s="7" t="s">
        <v>63</v>
      </c>
      <c r="F9" s="7" t="e">
        <f>LEFT(#REF!,1)</f>
        <v>#REF!</v>
      </c>
      <c r="G9" s="7" t="str">
        <f t="shared" si="0"/>
        <v>К</v>
      </c>
      <c r="H9" s="7" t="str">
        <f t="shared" si="1"/>
        <v>И</v>
      </c>
      <c r="I9" s="7">
        <v>760184</v>
      </c>
      <c r="J9" s="8">
        <v>9</v>
      </c>
      <c r="K9" s="13" t="s">
        <v>39</v>
      </c>
      <c r="L9" s="14" t="s">
        <v>14</v>
      </c>
      <c r="M9" s="14">
        <v>6</v>
      </c>
      <c r="N9" s="14">
        <v>3</v>
      </c>
      <c r="O9" s="14">
        <v>6</v>
      </c>
      <c r="P9" s="14">
        <v>0</v>
      </c>
      <c r="Q9" s="14">
        <v>0</v>
      </c>
      <c r="R9" s="14"/>
      <c r="S9" s="14">
        <v>0</v>
      </c>
      <c r="T9" s="9">
        <f t="shared" si="2"/>
        <v>15</v>
      </c>
      <c r="U9" s="10">
        <v>70</v>
      </c>
      <c r="V9" s="11">
        <f t="shared" si="3"/>
        <v>0.21428571428571427</v>
      </c>
      <c r="W9" s="10" t="str">
        <f t="shared" si="4"/>
        <v>Участник</v>
      </c>
    </row>
    <row r="10" spans="1:23" x14ac:dyDescent="0.4">
      <c r="A10" s="7">
        <v>20</v>
      </c>
      <c r="B10" s="7" t="s">
        <v>21</v>
      </c>
      <c r="C10" s="17" t="s">
        <v>84</v>
      </c>
      <c r="D10" s="7" t="s">
        <v>22</v>
      </c>
      <c r="E10" s="7" t="s">
        <v>61</v>
      </c>
      <c r="F10" s="7" t="e">
        <f>LEFT(#REF!,1)</f>
        <v>#REF!</v>
      </c>
      <c r="G10" s="7" t="str">
        <f t="shared" si="0"/>
        <v>Е</v>
      </c>
      <c r="H10" s="7" t="str">
        <f t="shared" si="1"/>
        <v>Р</v>
      </c>
      <c r="I10" s="7">
        <v>760184</v>
      </c>
      <c r="J10" s="8">
        <v>9</v>
      </c>
      <c r="K10" s="13" t="s">
        <v>38</v>
      </c>
      <c r="L10" s="14" t="s">
        <v>14</v>
      </c>
      <c r="M10" s="14">
        <v>2</v>
      </c>
      <c r="N10" s="14">
        <v>3</v>
      </c>
      <c r="O10" s="14">
        <v>3</v>
      </c>
      <c r="P10" s="14">
        <v>2</v>
      </c>
      <c r="Q10" s="14"/>
      <c r="R10" s="14">
        <v>0</v>
      </c>
      <c r="S10" s="14">
        <v>2</v>
      </c>
      <c r="T10" s="9">
        <f t="shared" si="2"/>
        <v>12</v>
      </c>
      <c r="U10" s="10">
        <v>70</v>
      </c>
      <c r="V10" s="11">
        <f t="shared" si="3"/>
        <v>0.17142857142857143</v>
      </c>
      <c r="W10" s="10" t="str">
        <f t="shared" si="4"/>
        <v>Участник</v>
      </c>
    </row>
    <row r="11" spans="1:23" x14ac:dyDescent="0.4">
      <c r="A11" s="7">
        <v>21</v>
      </c>
      <c r="B11" s="7" t="s">
        <v>21</v>
      </c>
      <c r="C11" s="17" t="s">
        <v>85</v>
      </c>
      <c r="D11" s="7" t="s">
        <v>59</v>
      </c>
      <c r="E11" s="7" t="s">
        <v>60</v>
      </c>
      <c r="F11" s="7" t="e">
        <f>LEFT(#REF!,1)</f>
        <v>#REF!</v>
      </c>
      <c r="G11" s="7" t="str">
        <f t="shared" si="0"/>
        <v>Д</v>
      </c>
      <c r="H11" s="7" t="str">
        <f t="shared" si="1"/>
        <v>Р</v>
      </c>
      <c r="I11" s="7">
        <v>760184</v>
      </c>
      <c r="J11" s="8">
        <v>9</v>
      </c>
      <c r="K11" s="7" t="s">
        <v>37</v>
      </c>
      <c r="L11" s="14" t="s">
        <v>14</v>
      </c>
      <c r="M11" s="7">
        <v>2</v>
      </c>
      <c r="N11" s="7">
        <v>2</v>
      </c>
      <c r="O11" s="7">
        <v>3</v>
      </c>
      <c r="P11" s="7">
        <v>0</v>
      </c>
      <c r="Q11" s="7"/>
      <c r="R11" s="7"/>
      <c r="S11" s="7">
        <v>4</v>
      </c>
      <c r="T11" s="9">
        <f t="shared" si="2"/>
        <v>11</v>
      </c>
      <c r="U11" s="10">
        <v>70</v>
      </c>
      <c r="V11" s="11">
        <f t="shared" si="3"/>
        <v>0.15714285714285714</v>
      </c>
      <c r="W11" s="10" t="str">
        <f t="shared" si="4"/>
        <v>Участник</v>
      </c>
    </row>
    <row r="12" spans="1:23" x14ac:dyDescent="0.4">
      <c r="A12" s="7">
        <v>43</v>
      </c>
      <c r="B12" s="7" t="s">
        <v>19</v>
      </c>
      <c r="C12" s="17" t="s">
        <v>86</v>
      </c>
      <c r="D12" s="7" t="s">
        <v>64</v>
      </c>
      <c r="E12" s="7" t="s">
        <v>65</v>
      </c>
      <c r="F12" s="7" t="e">
        <f>LEFT(#REF!,1)</f>
        <v>#REF!</v>
      </c>
      <c r="G12" s="7" t="str">
        <f t="shared" si="0"/>
        <v>А</v>
      </c>
      <c r="H12" s="7" t="str">
        <f t="shared" si="1"/>
        <v>И</v>
      </c>
      <c r="I12" s="7">
        <v>760184</v>
      </c>
      <c r="J12" s="8">
        <v>10</v>
      </c>
      <c r="K12" s="7" t="s">
        <v>43</v>
      </c>
      <c r="L12" s="7" t="s">
        <v>14</v>
      </c>
      <c r="M12" s="7">
        <v>4</v>
      </c>
      <c r="N12" s="7">
        <v>20</v>
      </c>
      <c r="O12" s="7">
        <v>13</v>
      </c>
      <c r="P12" s="7"/>
      <c r="Q12" s="7"/>
      <c r="R12" s="7"/>
      <c r="S12" s="7"/>
      <c r="T12" s="9">
        <f t="shared" ref="T12:T16" si="5">SUM(M12:S12)</f>
        <v>37</v>
      </c>
      <c r="U12" s="10">
        <v>95</v>
      </c>
      <c r="V12" s="11">
        <f t="shared" ref="V12:V16" si="6">T12/U12</f>
        <v>0.38947368421052631</v>
      </c>
      <c r="W12" s="12" t="str">
        <f t="shared" ref="W12:W16" si="7">IF(T12&gt;75%*U12,"Победитель",IF(T12&gt;50%*U12,"Призёр","Участник"))</f>
        <v>Участник</v>
      </c>
    </row>
    <row r="13" spans="1:23" x14ac:dyDescent="0.4">
      <c r="A13" s="7">
        <v>45</v>
      </c>
      <c r="B13" s="7" t="s">
        <v>21</v>
      </c>
      <c r="C13" s="17" t="s">
        <v>87</v>
      </c>
      <c r="D13" s="7" t="s">
        <v>66</v>
      </c>
      <c r="E13" s="7" t="s">
        <v>60</v>
      </c>
      <c r="F13" s="7" t="e">
        <f>LEFT(#REF!,1)</f>
        <v>#REF!</v>
      </c>
      <c r="G13" s="7" t="str">
        <f t="shared" si="0"/>
        <v>Д</v>
      </c>
      <c r="H13" s="7" t="str">
        <f t="shared" si="1"/>
        <v>Р</v>
      </c>
      <c r="I13" s="7">
        <v>760184</v>
      </c>
      <c r="J13" s="8">
        <v>10</v>
      </c>
      <c r="K13" s="7" t="s">
        <v>44</v>
      </c>
      <c r="L13" s="7" t="s">
        <v>14</v>
      </c>
      <c r="M13" s="7">
        <v>3</v>
      </c>
      <c r="N13" s="7">
        <v>20</v>
      </c>
      <c r="O13" s="7">
        <v>13</v>
      </c>
      <c r="P13" s="7"/>
      <c r="Q13" s="7"/>
      <c r="R13" s="7"/>
      <c r="S13" s="7"/>
      <c r="T13" s="9">
        <f t="shared" si="5"/>
        <v>36</v>
      </c>
      <c r="U13" s="10">
        <v>95</v>
      </c>
      <c r="V13" s="11">
        <f t="shared" si="6"/>
        <v>0.37894736842105264</v>
      </c>
      <c r="W13" s="10" t="str">
        <f t="shared" si="7"/>
        <v>Участник</v>
      </c>
    </row>
    <row r="14" spans="1:23" x14ac:dyDescent="0.4">
      <c r="A14" s="7">
        <v>46</v>
      </c>
      <c r="B14" s="7" t="s">
        <v>21</v>
      </c>
      <c r="C14" s="17" t="s">
        <v>88</v>
      </c>
      <c r="D14" s="7" t="s">
        <v>22</v>
      </c>
      <c r="E14" s="7" t="s">
        <v>23</v>
      </c>
      <c r="F14" s="7" t="e">
        <f>LEFT(#REF!,1)</f>
        <v>#REF!</v>
      </c>
      <c r="G14" s="7" t="str">
        <f t="shared" si="0"/>
        <v>Е</v>
      </c>
      <c r="H14" s="7" t="str">
        <f t="shared" si="1"/>
        <v>И</v>
      </c>
      <c r="I14" s="7">
        <v>760184</v>
      </c>
      <c r="J14" s="8">
        <v>10</v>
      </c>
      <c r="K14" s="13" t="s">
        <v>40</v>
      </c>
      <c r="L14" s="14" t="s">
        <v>14</v>
      </c>
      <c r="M14" s="14">
        <v>4</v>
      </c>
      <c r="N14" s="14">
        <v>22</v>
      </c>
      <c r="O14" s="14">
        <v>10</v>
      </c>
      <c r="P14" s="14"/>
      <c r="Q14" s="14"/>
      <c r="R14" s="14"/>
      <c r="S14" s="14"/>
      <c r="T14" s="9">
        <f t="shared" si="5"/>
        <v>36</v>
      </c>
      <c r="U14" s="10">
        <v>95</v>
      </c>
      <c r="V14" s="11">
        <f t="shared" si="6"/>
        <v>0.37894736842105264</v>
      </c>
      <c r="W14" s="10" t="str">
        <f t="shared" si="7"/>
        <v>Участник</v>
      </c>
    </row>
    <row r="15" spans="1:23" x14ac:dyDescent="0.4">
      <c r="A15" s="7">
        <v>48</v>
      </c>
      <c r="B15" s="15" t="s">
        <v>19</v>
      </c>
      <c r="C15" s="17" t="s">
        <v>89</v>
      </c>
      <c r="D15" s="15" t="s">
        <v>24</v>
      </c>
      <c r="E15" s="15" t="s">
        <v>25</v>
      </c>
      <c r="F15" s="7" t="e">
        <f>LEFT(#REF!,1)</f>
        <v>#REF!</v>
      </c>
      <c r="G15" s="7" t="str">
        <f t="shared" si="0"/>
        <v>Е</v>
      </c>
      <c r="H15" s="7" t="str">
        <f t="shared" si="1"/>
        <v>А</v>
      </c>
      <c r="I15" s="7">
        <v>760184</v>
      </c>
      <c r="J15" s="8">
        <v>10</v>
      </c>
      <c r="K15" s="15" t="s">
        <v>41</v>
      </c>
      <c r="L15" s="14" t="s">
        <v>14</v>
      </c>
      <c r="M15" s="7">
        <v>5</v>
      </c>
      <c r="N15" s="7">
        <v>22</v>
      </c>
      <c r="O15" s="7">
        <v>7</v>
      </c>
      <c r="P15" s="7"/>
      <c r="Q15" s="7"/>
      <c r="R15" s="7"/>
      <c r="S15" s="7"/>
      <c r="T15" s="9">
        <f t="shared" si="5"/>
        <v>34</v>
      </c>
      <c r="U15" s="10">
        <v>95</v>
      </c>
      <c r="V15" s="11">
        <f t="shared" si="6"/>
        <v>0.35789473684210527</v>
      </c>
      <c r="W15" s="10" t="str">
        <f t="shared" si="7"/>
        <v>Участник</v>
      </c>
    </row>
    <row r="16" spans="1:23" x14ac:dyDescent="0.4">
      <c r="A16" s="7">
        <v>49</v>
      </c>
      <c r="B16" s="7" t="s">
        <v>21</v>
      </c>
      <c r="C16" s="17" t="s">
        <v>88</v>
      </c>
      <c r="D16" s="7" t="s">
        <v>26</v>
      </c>
      <c r="E16" s="7" t="s">
        <v>23</v>
      </c>
      <c r="F16" s="7" t="e">
        <f>LEFT(#REF!,1)</f>
        <v>#REF!</v>
      </c>
      <c r="G16" s="7" t="str">
        <f t="shared" si="0"/>
        <v>И</v>
      </c>
      <c r="H16" s="7" t="str">
        <f t="shared" si="1"/>
        <v>И</v>
      </c>
      <c r="I16" s="7">
        <v>760184</v>
      </c>
      <c r="J16" s="8">
        <v>10</v>
      </c>
      <c r="K16" s="7" t="s">
        <v>42</v>
      </c>
      <c r="L16" s="7" t="s">
        <v>14</v>
      </c>
      <c r="M16" s="7">
        <v>4</v>
      </c>
      <c r="N16" s="7">
        <v>12</v>
      </c>
      <c r="O16" s="16">
        <v>13</v>
      </c>
      <c r="P16" s="7"/>
      <c r="Q16" s="7">
        <v>2</v>
      </c>
      <c r="R16" s="7"/>
      <c r="S16" s="7"/>
      <c r="T16" s="9">
        <f t="shared" si="5"/>
        <v>31</v>
      </c>
      <c r="U16" s="10">
        <v>95</v>
      </c>
      <c r="V16" s="11">
        <f t="shared" si="6"/>
        <v>0.32631578947368423</v>
      </c>
      <c r="W16" s="10" t="str">
        <f t="shared" si="7"/>
        <v>Участник</v>
      </c>
    </row>
    <row r="17" spans="1:23" x14ac:dyDescent="0.4">
      <c r="A17" s="7">
        <v>68</v>
      </c>
      <c r="B17" s="7" t="s">
        <v>21</v>
      </c>
      <c r="C17" s="17" t="s">
        <v>82</v>
      </c>
      <c r="D17" s="7" t="s">
        <v>26</v>
      </c>
      <c r="E17" s="7" t="s">
        <v>73</v>
      </c>
      <c r="F17" s="7" t="e">
        <f>LEFT(#REF!,1)</f>
        <v>#REF!</v>
      </c>
      <c r="G17" s="7" t="str">
        <f t="shared" ref="G17:G28" si="8">LEFT(D17,1)</f>
        <v>И</v>
      </c>
      <c r="H17" s="7" t="str">
        <f t="shared" ref="H17:H28" si="9">LEFT(E17,1)</f>
        <v>Д</v>
      </c>
      <c r="I17" s="7">
        <v>760184</v>
      </c>
      <c r="J17" s="8">
        <v>11</v>
      </c>
      <c r="K17" s="7" t="s">
        <v>50</v>
      </c>
      <c r="L17" s="7" t="s">
        <v>14</v>
      </c>
      <c r="M17" s="7">
        <v>7</v>
      </c>
      <c r="N17" s="7">
        <v>24</v>
      </c>
      <c r="O17" s="7">
        <v>14</v>
      </c>
      <c r="P17" s="7">
        <v>3</v>
      </c>
      <c r="Q17" s="7"/>
      <c r="R17" s="7">
        <v>6</v>
      </c>
      <c r="S17" s="7"/>
      <c r="T17" s="9">
        <f t="shared" ref="T17:T28" si="10">SUM(M17:S17)</f>
        <v>54</v>
      </c>
      <c r="U17" s="10">
        <v>95</v>
      </c>
      <c r="V17" s="11">
        <f t="shared" ref="V17:V28" si="11">T17/U17</f>
        <v>0.56842105263157894</v>
      </c>
      <c r="W17" s="12" t="str">
        <f t="shared" ref="W17:W28" si="12">IF(T17&gt;75%*U17,"Победитель",IF(T17&gt;50%*U17,"Призёр","Участник"))</f>
        <v>Призёр</v>
      </c>
    </row>
    <row r="18" spans="1:23" x14ac:dyDescent="0.4">
      <c r="A18" s="7">
        <v>75</v>
      </c>
      <c r="B18" s="7" t="s">
        <v>21</v>
      </c>
      <c r="C18" s="17" t="s">
        <v>90</v>
      </c>
      <c r="D18" s="7" t="s">
        <v>31</v>
      </c>
      <c r="E18" s="7" t="s">
        <v>74</v>
      </c>
      <c r="F18" s="7" t="e">
        <f>LEFT(#REF!,1)</f>
        <v>#REF!</v>
      </c>
      <c r="G18" s="7" t="str">
        <f t="shared" si="8"/>
        <v>П</v>
      </c>
      <c r="H18" s="7" t="str">
        <f t="shared" si="9"/>
        <v>Ф</v>
      </c>
      <c r="I18" s="7">
        <v>760184</v>
      </c>
      <c r="J18" s="8">
        <v>11</v>
      </c>
      <c r="K18" s="14" t="s">
        <v>51</v>
      </c>
      <c r="L18" s="14" t="s">
        <v>14</v>
      </c>
      <c r="M18" s="14">
        <v>3</v>
      </c>
      <c r="N18" s="14">
        <v>24</v>
      </c>
      <c r="O18" s="14">
        <v>17</v>
      </c>
      <c r="P18" s="14">
        <v>1</v>
      </c>
      <c r="Q18" s="14"/>
      <c r="R18" s="14"/>
      <c r="S18" s="14"/>
      <c r="T18" s="9">
        <f t="shared" si="10"/>
        <v>45</v>
      </c>
      <c r="U18" s="10">
        <v>95</v>
      </c>
      <c r="V18" s="11">
        <f t="shared" si="11"/>
        <v>0.47368421052631576</v>
      </c>
      <c r="W18" s="12" t="str">
        <f t="shared" si="12"/>
        <v>Участник</v>
      </c>
    </row>
    <row r="19" spans="1:23" x14ac:dyDescent="0.4">
      <c r="A19" s="7">
        <v>77</v>
      </c>
      <c r="B19" s="7" t="s">
        <v>21</v>
      </c>
      <c r="C19" s="17" t="s">
        <v>79</v>
      </c>
      <c r="D19" s="7" t="s">
        <v>30</v>
      </c>
      <c r="E19" s="7" t="s">
        <v>75</v>
      </c>
      <c r="F19" s="7" t="e">
        <f>LEFT(#REF!,1)</f>
        <v>#REF!</v>
      </c>
      <c r="G19" s="7" t="str">
        <f t="shared" si="8"/>
        <v>Ф</v>
      </c>
      <c r="H19" s="7" t="str">
        <f t="shared" si="9"/>
        <v>М</v>
      </c>
      <c r="I19" s="7">
        <v>760184</v>
      </c>
      <c r="J19" s="8">
        <v>11</v>
      </c>
      <c r="K19" s="13" t="s">
        <v>52</v>
      </c>
      <c r="L19" s="14" t="s">
        <v>14</v>
      </c>
      <c r="M19" s="14">
        <v>5</v>
      </c>
      <c r="N19" s="14">
        <v>24</v>
      </c>
      <c r="O19" s="14">
        <v>14</v>
      </c>
      <c r="P19" s="14">
        <v>0</v>
      </c>
      <c r="Q19" s="14"/>
      <c r="R19" s="14"/>
      <c r="S19" s="14"/>
      <c r="T19" s="9">
        <f t="shared" si="10"/>
        <v>43</v>
      </c>
      <c r="U19" s="10">
        <v>95</v>
      </c>
      <c r="V19" s="11">
        <f t="shared" si="11"/>
        <v>0.45263157894736844</v>
      </c>
      <c r="W19" s="12" t="str">
        <f t="shared" si="12"/>
        <v>Участник</v>
      </c>
    </row>
    <row r="20" spans="1:23" x14ac:dyDescent="0.4">
      <c r="A20" s="7">
        <v>78</v>
      </c>
      <c r="B20" s="7" t="s">
        <v>21</v>
      </c>
      <c r="C20" s="17" t="s">
        <v>91</v>
      </c>
      <c r="D20" s="7" t="s">
        <v>27</v>
      </c>
      <c r="E20" s="7" t="s">
        <v>28</v>
      </c>
      <c r="F20" s="7" t="e">
        <f>LEFT(#REF!,1)</f>
        <v>#REF!</v>
      </c>
      <c r="G20" s="7" t="str">
        <f t="shared" si="8"/>
        <v>З</v>
      </c>
      <c r="H20" s="7" t="str">
        <f t="shared" si="9"/>
        <v>А</v>
      </c>
      <c r="I20" s="7">
        <v>760184</v>
      </c>
      <c r="J20" s="8">
        <v>11</v>
      </c>
      <c r="K20" s="7" t="s">
        <v>48</v>
      </c>
      <c r="L20" s="7" t="s">
        <v>14</v>
      </c>
      <c r="M20" s="7">
        <v>7</v>
      </c>
      <c r="N20" s="7">
        <v>18</v>
      </c>
      <c r="O20" s="7">
        <v>18</v>
      </c>
      <c r="P20" s="7"/>
      <c r="Q20" s="7"/>
      <c r="R20" s="7"/>
      <c r="S20" s="7"/>
      <c r="T20" s="9">
        <f t="shared" si="10"/>
        <v>43</v>
      </c>
      <c r="U20" s="10">
        <v>95</v>
      </c>
      <c r="V20" s="11">
        <f t="shared" si="11"/>
        <v>0.45263157894736844</v>
      </c>
      <c r="W20" s="12" t="str">
        <f t="shared" si="12"/>
        <v>Участник</v>
      </c>
    </row>
    <row r="21" spans="1:23" x14ac:dyDescent="0.4">
      <c r="A21" s="7">
        <v>81</v>
      </c>
      <c r="B21" s="7" t="s">
        <v>21</v>
      </c>
      <c r="C21" s="17" t="s">
        <v>86</v>
      </c>
      <c r="D21" s="7" t="s">
        <v>22</v>
      </c>
      <c r="E21" s="7" t="s">
        <v>76</v>
      </c>
      <c r="F21" s="7" t="e">
        <f>LEFT(#REF!,1)</f>
        <v>#REF!</v>
      </c>
      <c r="G21" s="7" t="str">
        <f t="shared" si="8"/>
        <v>Е</v>
      </c>
      <c r="H21" s="7" t="str">
        <f t="shared" si="9"/>
        <v>С</v>
      </c>
      <c r="I21" s="7">
        <v>760184</v>
      </c>
      <c r="J21" s="8">
        <v>11</v>
      </c>
      <c r="K21" s="7" t="s">
        <v>53</v>
      </c>
      <c r="L21" s="7" t="s">
        <v>14</v>
      </c>
      <c r="M21" s="7">
        <v>5</v>
      </c>
      <c r="N21" s="7">
        <v>16</v>
      </c>
      <c r="O21" s="7">
        <v>16</v>
      </c>
      <c r="P21" s="7">
        <v>0</v>
      </c>
      <c r="Q21" s="7">
        <v>0</v>
      </c>
      <c r="R21" s="7">
        <v>0</v>
      </c>
      <c r="S21" s="7"/>
      <c r="T21" s="9">
        <f t="shared" si="10"/>
        <v>37</v>
      </c>
      <c r="U21" s="10">
        <v>95</v>
      </c>
      <c r="V21" s="11">
        <f t="shared" si="11"/>
        <v>0.38947368421052631</v>
      </c>
      <c r="W21" s="12" t="str">
        <f t="shared" si="12"/>
        <v>Участник</v>
      </c>
    </row>
    <row r="22" spans="1:23" x14ac:dyDescent="0.4">
      <c r="A22" s="7">
        <v>84</v>
      </c>
      <c r="B22" s="7" t="s">
        <v>19</v>
      </c>
      <c r="C22" s="17" t="s">
        <v>83</v>
      </c>
      <c r="D22" s="7" t="s">
        <v>29</v>
      </c>
      <c r="E22" s="7" t="s">
        <v>77</v>
      </c>
      <c r="F22" s="7" t="e">
        <f>LEFT(#REF!,1)</f>
        <v>#REF!</v>
      </c>
      <c r="G22" s="7" t="str">
        <f t="shared" si="8"/>
        <v>Д</v>
      </c>
      <c r="H22" s="7" t="str">
        <f t="shared" si="9"/>
        <v>В</v>
      </c>
      <c r="I22" s="7">
        <v>760184</v>
      </c>
      <c r="J22" s="8">
        <v>11</v>
      </c>
      <c r="K22" s="7" t="s">
        <v>56</v>
      </c>
      <c r="L22" s="7" t="s">
        <v>14</v>
      </c>
      <c r="M22" s="7">
        <v>4</v>
      </c>
      <c r="N22" s="7">
        <v>18</v>
      </c>
      <c r="O22" s="7">
        <v>14</v>
      </c>
      <c r="P22" s="7">
        <v>0</v>
      </c>
      <c r="Q22" s="7"/>
      <c r="R22" s="7"/>
      <c r="S22" s="7"/>
      <c r="T22" s="9">
        <f t="shared" si="10"/>
        <v>36</v>
      </c>
      <c r="U22" s="10">
        <v>95</v>
      </c>
      <c r="V22" s="11">
        <f t="shared" si="11"/>
        <v>0.37894736842105264</v>
      </c>
      <c r="W22" s="10" t="str">
        <f t="shared" si="12"/>
        <v>Участник</v>
      </c>
    </row>
    <row r="23" spans="1:23" x14ac:dyDescent="0.4">
      <c r="A23" s="7">
        <v>85</v>
      </c>
      <c r="B23" s="7" t="s">
        <v>19</v>
      </c>
      <c r="C23" s="17" t="s">
        <v>90</v>
      </c>
      <c r="D23" s="7" t="s">
        <v>20</v>
      </c>
      <c r="E23" s="7" t="s">
        <v>68</v>
      </c>
      <c r="F23" s="7" t="e">
        <f>LEFT(#REF!,1)</f>
        <v>#REF!</v>
      </c>
      <c r="G23" s="7" t="str">
        <f t="shared" si="8"/>
        <v>В</v>
      </c>
      <c r="H23" s="7" t="str">
        <f t="shared" si="9"/>
        <v>А</v>
      </c>
      <c r="I23" s="7">
        <v>760184</v>
      </c>
      <c r="J23" s="8">
        <v>11</v>
      </c>
      <c r="K23" s="7" t="s">
        <v>46</v>
      </c>
      <c r="L23" s="7" t="s">
        <v>14</v>
      </c>
      <c r="M23" s="7">
        <v>5</v>
      </c>
      <c r="N23" s="7">
        <v>18</v>
      </c>
      <c r="O23" s="7">
        <v>12</v>
      </c>
      <c r="P23" s="7"/>
      <c r="Q23" s="7"/>
      <c r="R23" s="7"/>
      <c r="S23" s="7"/>
      <c r="T23" s="9">
        <f t="shared" si="10"/>
        <v>35</v>
      </c>
      <c r="U23" s="10">
        <v>95</v>
      </c>
      <c r="V23" s="11">
        <f t="shared" si="11"/>
        <v>0.36842105263157893</v>
      </c>
      <c r="W23" s="10" t="str">
        <f t="shared" si="12"/>
        <v>Участник</v>
      </c>
    </row>
    <row r="24" spans="1:23" x14ac:dyDescent="0.4">
      <c r="A24" s="7">
        <v>87</v>
      </c>
      <c r="B24" s="7" t="s">
        <v>19</v>
      </c>
      <c r="C24" s="17" t="s">
        <v>92</v>
      </c>
      <c r="D24" s="7" t="s">
        <v>32</v>
      </c>
      <c r="E24" s="7" t="s">
        <v>33</v>
      </c>
      <c r="F24" s="7" t="e">
        <f>LEFT(#REF!,1)</f>
        <v>#REF!</v>
      </c>
      <c r="G24" s="7" t="str">
        <f t="shared" si="8"/>
        <v>В</v>
      </c>
      <c r="H24" s="7" t="str">
        <f t="shared" si="9"/>
        <v>О</v>
      </c>
      <c r="I24" s="7">
        <v>760184</v>
      </c>
      <c r="J24" s="8">
        <v>11</v>
      </c>
      <c r="K24" s="7" t="s">
        <v>54</v>
      </c>
      <c r="L24" s="7" t="s">
        <v>14</v>
      </c>
      <c r="M24" s="7">
        <v>3</v>
      </c>
      <c r="N24" s="7">
        <v>16</v>
      </c>
      <c r="O24" s="7">
        <v>15</v>
      </c>
      <c r="P24" s="7"/>
      <c r="Q24" s="7"/>
      <c r="R24" s="7"/>
      <c r="S24" s="7"/>
      <c r="T24" s="9">
        <f t="shared" si="10"/>
        <v>34</v>
      </c>
      <c r="U24" s="10">
        <v>95</v>
      </c>
      <c r="V24" s="11">
        <f t="shared" si="11"/>
        <v>0.35789473684210527</v>
      </c>
      <c r="W24" s="10" t="str">
        <f t="shared" si="12"/>
        <v>Участник</v>
      </c>
    </row>
    <row r="25" spans="1:23" x14ac:dyDescent="0.4">
      <c r="A25" s="7">
        <v>88</v>
      </c>
      <c r="B25" s="7" t="s">
        <v>19</v>
      </c>
      <c r="C25" s="17" t="s">
        <v>93</v>
      </c>
      <c r="D25" s="7" t="s">
        <v>71</v>
      </c>
      <c r="E25" s="7" t="s">
        <v>72</v>
      </c>
      <c r="F25" s="7" t="e">
        <f>LEFT(#REF!,1)</f>
        <v>#REF!</v>
      </c>
      <c r="G25" s="7" t="str">
        <f t="shared" si="8"/>
        <v>М</v>
      </c>
      <c r="H25" s="7" t="str">
        <f t="shared" si="9"/>
        <v>А</v>
      </c>
      <c r="I25" s="7">
        <v>760184</v>
      </c>
      <c r="J25" s="8">
        <v>11</v>
      </c>
      <c r="K25" s="7" t="s">
        <v>49</v>
      </c>
      <c r="L25" s="7" t="s">
        <v>14</v>
      </c>
      <c r="M25" s="7">
        <v>6</v>
      </c>
      <c r="N25" s="7">
        <v>16</v>
      </c>
      <c r="O25" s="7">
        <v>12</v>
      </c>
      <c r="P25" s="7"/>
      <c r="Q25" s="7"/>
      <c r="R25" s="7"/>
      <c r="S25" s="7"/>
      <c r="T25" s="9">
        <f t="shared" si="10"/>
        <v>34</v>
      </c>
      <c r="U25" s="10">
        <v>95</v>
      </c>
      <c r="V25" s="11">
        <f t="shared" si="11"/>
        <v>0.35789473684210527</v>
      </c>
      <c r="W25" s="10" t="str">
        <f t="shared" si="12"/>
        <v>Участник</v>
      </c>
    </row>
    <row r="26" spans="1:23" x14ac:dyDescent="0.4">
      <c r="A26" s="7">
        <v>89</v>
      </c>
      <c r="B26" s="7" t="s">
        <v>19</v>
      </c>
      <c r="C26" s="17" t="s">
        <v>94</v>
      </c>
      <c r="D26" s="7" t="s">
        <v>67</v>
      </c>
      <c r="E26" s="7" t="s">
        <v>65</v>
      </c>
      <c r="F26" s="7" t="e">
        <f>LEFT(#REF!,1)</f>
        <v>#REF!</v>
      </c>
      <c r="G26" s="7" t="str">
        <f t="shared" si="8"/>
        <v>А</v>
      </c>
      <c r="H26" s="7" t="str">
        <f t="shared" si="9"/>
        <v>И</v>
      </c>
      <c r="I26" s="7">
        <v>760184</v>
      </c>
      <c r="J26" s="8">
        <v>11</v>
      </c>
      <c r="K26" s="7" t="s">
        <v>45</v>
      </c>
      <c r="L26" s="7" t="s">
        <v>14</v>
      </c>
      <c r="M26" s="7">
        <v>3</v>
      </c>
      <c r="N26" s="7">
        <v>18</v>
      </c>
      <c r="O26" s="7">
        <v>11</v>
      </c>
      <c r="P26" s="7"/>
      <c r="Q26" s="7"/>
      <c r="R26" s="7"/>
      <c r="S26" s="7"/>
      <c r="T26" s="9">
        <f t="shared" si="10"/>
        <v>32</v>
      </c>
      <c r="U26" s="10">
        <v>95</v>
      </c>
      <c r="V26" s="11">
        <f t="shared" si="11"/>
        <v>0.33684210526315789</v>
      </c>
      <c r="W26" s="10" t="str">
        <f t="shared" si="12"/>
        <v>Участник</v>
      </c>
    </row>
    <row r="27" spans="1:23" x14ac:dyDescent="0.4">
      <c r="A27" s="7">
        <v>91</v>
      </c>
      <c r="B27" s="7" t="s">
        <v>19</v>
      </c>
      <c r="C27" s="17" t="s">
        <v>95</v>
      </c>
      <c r="D27" s="7" t="s">
        <v>69</v>
      </c>
      <c r="E27" s="7" t="s">
        <v>70</v>
      </c>
      <c r="F27" s="7" t="e">
        <f>LEFT(#REF!,1)</f>
        <v>#REF!</v>
      </c>
      <c r="G27" s="7" t="str">
        <f t="shared" si="8"/>
        <v>И</v>
      </c>
      <c r="H27" s="7" t="str">
        <f t="shared" si="9"/>
        <v>Н</v>
      </c>
      <c r="I27" s="7">
        <v>760184</v>
      </c>
      <c r="J27" s="8">
        <v>11</v>
      </c>
      <c r="K27" s="7" t="s">
        <v>47</v>
      </c>
      <c r="L27" s="7" t="s">
        <v>14</v>
      </c>
      <c r="M27" s="7">
        <v>7</v>
      </c>
      <c r="N27" s="7">
        <v>12</v>
      </c>
      <c r="O27" s="7">
        <v>12</v>
      </c>
      <c r="P27" s="7"/>
      <c r="Q27" s="7"/>
      <c r="R27" s="7"/>
      <c r="S27" s="7"/>
      <c r="T27" s="9">
        <f t="shared" si="10"/>
        <v>31</v>
      </c>
      <c r="U27" s="10">
        <v>95</v>
      </c>
      <c r="V27" s="11">
        <f t="shared" si="11"/>
        <v>0.32631578947368423</v>
      </c>
      <c r="W27" s="10" t="str">
        <f t="shared" si="12"/>
        <v>Участник</v>
      </c>
    </row>
    <row r="28" spans="1:23" x14ac:dyDescent="0.4">
      <c r="A28" s="7">
        <v>94</v>
      </c>
      <c r="B28" s="7" t="s">
        <v>19</v>
      </c>
      <c r="C28" s="17" t="s">
        <v>96</v>
      </c>
      <c r="D28" s="7" t="s">
        <v>29</v>
      </c>
      <c r="E28" s="7" t="s">
        <v>25</v>
      </c>
      <c r="F28" s="7" t="e">
        <f>LEFT(#REF!,1)</f>
        <v>#REF!</v>
      </c>
      <c r="G28" s="7" t="str">
        <f t="shared" si="8"/>
        <v>Д</v>
      </c>
      <c r="H28" s="7" t="str">
        <f t="shared" si="9"/>
        <v>А</v>
      </c>
      <c r="I28" s="7">
        <v>760184</v>
      </c>
      <c r="J28" s="8">
        <v>11</v>
      </c>
      <c r="K28" s="7" t="s">
        <v>55</v>
      </c>
      <c r="L28" s="7" t="s">
        <v>14</v>
      </c>
      <c r="M28" s="7">
        <v>4</v>
      </c>
      <c r="N28" s="7">
        <v>16</v>
      </c>
      <c r="O28" s="7">
        <v>9</v>
      </c>
      <c r="P28" s="7"/>
      <c r="Q28" s="7"/>
      <c r="R28" s="7"/>
      <c r="S28" s="7"/>
      <c r="T28" s="9">
        <f t="shared" si="10"/>
        <v>29</v>
      </c>
      <c r="U28" s="10">
        <v>95</v>
      </c>
      <c r="V28" s="11">
        <f t="shared" si="11"/>
        <v>0.30526315789473685</v>
      </c>
      <c r="W28" s="10" t="str">
        <f t="shared" si="12"/>
        <v>Участник</v>
      </c>
    </row>
  </sheetData>
  <sortState xmlns:xlrd2="http://schemas.microsoft.com/office/spreadsheetml/2017/richdata2" ref="B8:W107">
    <sortCondition ref="J8:J107"/>
    <sortCondition descending="1" ref="T8:T107"/>
  </sortState>
  <mergeCells count="24">
    <mergeCell ref="F5:F7"/>
    <mergeCell ref="G5:G7"/>
    <mergeCell ref="H5:H7"/>
    <mergeCell ref="Q6:Q7"/>
    <mergeCell ref="W5:W7"/>
    <mergeCell ref="I5:I7"/>
    <mergeCell ref="J5:J7"/>
    <mergeCell ref="K5:K7"/>
    <mergeCell ref="V5:V7"/>
    <mergeCell ref="L5:L7"/>
    <mergeCell ref="M5:S5"/>
    <mergeCell ref="M6:M7"/>
    <mergeCell ref="R6:R7"/>
    <mergeCell ref="S6:S7"/>
    <mergeCell ref="U5:U7"/>
    <mergeCell ref="T5:T7"/>
    <mergeCell ref="N6:N7"/>
    <mergeCell ref="O6:O7"/>
    <mergeCell ref="P6:P7"/>
    <mergeCell ref="A4:D4"/>
    <mergeCell ref="A5:A7"/>
    <mergeCell ref="D5:D7"/>
    <mergeCell ref="E5:E7"/>
    <mergeCell ref="B5:B7"/>
  </mergeCells>
  <phoneticPr fontId="1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Тарасова</cp:lastModifiedBy>
  <cp:lastPrinted>2024-10-03T08:12:11Z</cp:lastPrinted>
  <dcterms:created xsi:type="dcterms:W3CDTF">2018-08-16T12:42:27Z</dcterms:created>
  <dcterms:modified xsi:type="dcterms:W3CDTF">2024-10-07T19:55:30Z</dcterms:modified>
</cp:coreProperties>
</file>