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RY-2\!!!2024-25\Сайт\ВсОШ\ИТОГИ\"/>
    </mc:Choice>
  </mc:AlternateContent>
  <xr:revisionPtr revIDLastSave="0" documentId="8_{98B6028A-77CD-4061-9CD5-1B78B233EF5F}" xr6:coauthVersionLast="47" xr6:coauthVersionMax="47" xr10:uidLastSave="{00000000-0000-0000-0000-000000000000}"/>
  <bookViews>
    <workbookView xWindow="22930" yWindow="-110" windowWidth="23260" windowHeight="12460" xr2:uid="{00000000-000D-0000-FFFF-FFFF00000000}"/>
  </bookViews>
  <sheets>
    <sheet name="ОБЩЕСТВОЗНАНИЕ" sheetId="1" r:id="rId1"/>
  </sheets>
  <definedNames>
    <definedName name="_xlnm._FilterDatabase" localSheetId="0" hidden="1">ОБЩЕСТВОЗНАНИЕ!$A$3:$AA$24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X8" i="1"/>
  <c r="AA8" i="1" s="1"/>
  <c r="X10" i="1"/>
  <c r="AA10" i="1" s="1"/>
  <c r="X9" i="1"/>
  <c r="AA9" i="1" s="1"/>
  <c r="X12" i="1"/>
  <c r="X11" i="1"/>
  <c r="X13" i="1"/>
  <c r="AA13" i="1" s="1"/>
  <c r="X14" i="1"/>
  <c r="AA14" i="1" s="1"/>
  <c r="X15" i="1"/>
  <c r="AA15" i="1" s="1"/>
  <c r="X16" i="1"/>
  <c r="AA16" i="1" s="1"/>
  <c r="X17" i="1"/>
  <c r="AA17" i="1" s="1"/>
  <c r="X18" i="1"/>
  <c r="AA18" i="1" s="1"/>
  <c r="X19" i="1"/>
  <c r="AA19" i="1" s="1"/>
  <c r="X21" i="1"/>
  <c r="AA21" i="1" s="1"/>
  <c r="X20" i="1"/>
  <c r="AA20" i="1" s="1"/>
  <c r="X22" i="1"/>
  <c r="AA22" i="1" s="1"/>
  <c r="X23" i="1"/>
  <c r="AA23" i="1" s="1"/>
  <c r="X24" i="1"/>
  <c r="AA24" i="1" s="1"/>
  <c r="X25" i="1"/>
  <c r="AA25" i="1" s="1"/>
  <c r="X26" i="1"/>
  <c r="AA26" i="1" s="1"/>
  <c r="X27" i="1"/>
  <c r="AA27" i="1" s="1"/>
  <c r="X28" i="1"/>
  <c r="AA28" i="1" s="1"/>
  <c r="X29" i="1"/>
  <c r="AA29" i="1" s="1"/>
  <c r="X30" i="1"/>
  <c r="AA30" i="1" s="1"/>
  <c r="X31" i="1"/>
  <c r="AA31" i="1" s="1"/>
  <c r="X32" i="1"/>
  <c r="AA32" i="1" s="1"/>
  <c r="X33" i="1"/>
  <c r="AA33" i="1" s="1"/>
  <c r="X34" i="1"/>
  <c r="AA34" i="1" s="1"/>
  <c r="X35" i="1"/>
  <c r="AA35" i="1" s="1"/>
  <c r="X36" i="1"/>
  <c r="AA36" i="1" s="1"/>
  <c r="X38" i="1"/>
  <c r="AA38" i="1" s="1"/>
  <c r="X37" i="1"/>
  <c r="AA37" i="1" s="1"/>
  <c r="X40" i="1"/>
  <c r="AA40" i="1" s="1"/>
  <c r="X39" i="1"/>
  <c r="AA39" i="1" s="1"/>
  <c r="X43" i="1"/>
  <c r="AA43" i="1" s="1"/>
  <c r="X42" i="1"/>
  <c r="AA42" i="1" s="1"/>
  <c r="X41" i="1"/>
  <c r="AA41" i="1" s="1"/>
  <c r="X44" i="1"/>
  <c r="AA44" i="1" s="1"/>
  <c r="X45" i="1"/>
  <c r="AA45" i="1" s="1"/>
  <c r="X46" i="1"/>
  <c r="X47" i="1"/>
  <c r="X48" i="1"/>
  <c r="X49" i="1"/>
  <c r="AA49" i="1" s="1"/>
  <c r="X50" i="1"/>
  <c r="AA50" i="1" s="1"/>
  <c r="X51" i="1"/>
  <c r="AA51" i="1" s="1"/>
  <c r="X52" i="1"/>
  <c r="AA52" i="1" s="1"/>
  <c r="X53" i="1"/>
  <c r="AA53" i="1" s="1"/>
  <c r="X54" i="1"/>
  <c r="AA54" i="1" s="1"/>
  <c r="X55" i="1"/>
  <c r="AA55" i="1" s="1"/>
  <c r="X56" i="1"/>
  <c r="AA56" i="1" s="1"/>
  <c r="X57" i="1"/>
  <c r="AA57" i="1" s="1"/>
  <c r="X58" i="1"/>
  <c r="AA58" i="1" s="1"/>
  <c r="X59" i="1"/>
  <c r="X60" i="1"/>
  <c r="X62" i="1"/>
  <c r="AA62" i="1" s="1"/>
  <c r="X61" i="1"/>
  <c r="AA61" i="1" s="1"/>
  <c r="X63" i="1"/>
  <c r="AA63" i="1" s="1"/>
  <c r="X64" i="1"/>
  <c r="AA64" i="1" s="1"/>
  <c r="X65" i="1"/>
  <c r="AA65" i="1" s="1"/>
  <c r="X66" i="1"/>
  <c r="AA66" i="1" s="1"/>
  <c r="X67" i="1"/>
  <c r="AA67" i="1" s="1"/>
  <c r="X69" i="1"/>
  <c r="X68" i="1"/>
  <c r="X70" i="1"/>
  <c r="X71" i="1"/>
  <c r="X72" i="1"/>
  <c r="X73" i="1"/>
  <c r="X76" i="1"/>
  <c r="X75" i="1"/>
  <c r="X74" i="1"/>
  <c r="X77" i="1"/>
  <c r="AA77" i="1" s="1"/>
  <c r="X78" i="1"/>
  <c r="AA78" i="1" s="1"/>
  <c r="X79" i="1"/>
  <c r="AA79" i="1" s="1"/>
  <c r="X80" i="1"/>
  <c r="AA80" i="1" s="1"/>
  <c r="X81" i="1"/>
  <c r="X82" i="1"/>
  <c r="X83" i="1"/>
  <c r="X84" i="1"/>
  <c r="X85" i="1"/>
  <c r="AA85" i="1" s="1"/>
  <c r="Z8" i="1" l="1"/>
  <c r="Z14" i="1"/>
  <c r="Z28" i="1"/>
  <c r="Z40" i="1"/>
  <c r="Z32" i="1"/>
  <c r="Z60" i="1"/>
  <c r="Z69" i="1"/>
  <c r="Z85" i="1"/>
  <c r="Z77" i="1"/>
  <c r="Z15" i="1"/>
  <c r="Z38" i="1"/>
  <c r="Z41" i="1"/>
  <c r="Z53" i="1"/>
  <c r="Z73" i="1"/>
  <c r="Z61" i="1"/>
  <c r="Z82" i="1"/>
  <c r="Z65" i="1" l="1"/>
  <c r="Z35" i="1"/>
  <c r="Z34" i="1"/>
  <c r="Z19" i="1"/>
  <c r="Z21" i="1"/>
  <c r="Z81" i="1"/>
  <c r="Z83" i="1"/>
  <c r="Z67" i="1"/>
  <c r="Z58" i="1"/>
  <c r="Z31" i="1"/>
  <c r="Z51" i="1"/>
  <c r="Z47" i="1"/>
  <c r="Z11" i="1"/>
  <c r="Z22" i="1"/>
  <c r="Z26" i="1"/>
  <c r="Z24" i="1"/>
  <c r="Z18" i="1"/>
  <c r="Z75" i="1"/>
  <c r="Z57" i="1"/>
  <c r="Z48" i="1"/>
  <c r="Z79" i="1"/>
  <c r="Z64" i="1"/>
  <c r="Z71" i="1"/>
  <c r="Z56" i="1"/>
  <c r="Z30" i="1"/>
  <c r="Z13" i="1"/>
  <c r="Z72" i="1"/>
  <c r="Z59" i="1"/>
  <c r="Z42" i="1"/>
  <c r="Z49" i="1"/>
  <c r="Z9" i="1"/>
  <c r="Z23" i="1"/>
  <c r="Z78" i="1"/>
  <c r="Z76" i="1"/>
  <c r="Z66" i="1"/>
  <c r="Z52" i="1"/>
  <c r="Z39" i="1"/>
  <c r="Z46" i="1"/>
  <c r="Z20" i="1"/>
  <c r="Z16" i="1"/>
  <c r="Z74" i="1"/>
  <c r="Z36" i="1"/>
  <c r="Z25" i="1"/>
  <c r="Z17" i="1"/>
  <c r="Z84" i="1"/>
  <c r="Z63" i="1"/>
  <c r="Z70" i="1"/>
  <c r="Z33" i="1"/>
  <c r="Z43" i="1"/>
  <c r="Z50" i="1"/>
  <c r="Z44" i="1"/>
  <c r="Z10" i="1"/>
  <c r="Z29" i="1"/>
  <c r="Z12" i="1"/>
  <c r="Z54" i="1"/>
  <c r="Z80" i="1"/>
  <c r="Z68" i="1"/>
  <c r="Z62" i="1"/>
  <c r="Z55" i="1"/>
  <c r="Z45" i="1"/>
  <c r="Z37" i="1"/>
  <c r="Z27" i="1"/>
</calcChain>
</file>

<file path=xl/sharedStrings.xml><?xml version="1.0" encoding="utf-8"?>
<sst xmlns="http://schemas.openxmlformats.org/spreadsheetml/2006/main" count="520" uniqueCount="234">
  <si>
    <t>№ п/п</t>
  </si>
  <si>
    <t>Имя</t>
  </si>
  <si>
    <t>Отчество</t>
  </si>
  <si>
    <t>Класс</t>
  </si>
  <si>
    <t>МАХ балл</t>
  </si>
  <si>
    <t>Общий балл</t>
  </si>
  <si>
    <t>Пол (Ж/М)</t>
  </si>
  <si>
    <t>Статус</t>
  </si>
  <si>
    <t>№3</t>
  </si>
  <si>
    <t>№4</t>
  </si>
  <si>
    <t>№5</t>
  </si>
  <si>
    <t>% выполнения</t>
  </si>
  <si>
    <t>№6</t>
  </si>
  <si>
    <t>№ части/задания</t>
  </si>
  <si>
    <t>Город</t>
  </si>
  <si>
    <t>Переславль-Залесский</t>
  </si>
  <si>
    <t>Шифр участника</t>
  </si>
  <si>
    <t>Код школы</t>
  </si>
  <si>
    <t>Итоговая ведомость школьного этапа</t>
  </si>
  <si>
    <t>№7</t>
  </si>
  <si>
    <t>№8</t>
  </si>
  <si>
    <t>№9</t>
  </si>
  <si>
    <t>№10</t>
  </si>
  <si>
    <t>ж</t>
  </si>
  <si>
    <t>Елизавета</t>
  </si>
  <si>
    <t>Сергеевна</t>
  </si>
  <si>
    <t>м</t>
  </si>
  <si>
    <t>Дмитрий</t>
  </si>
  <si>
    <t>Максимовна</t>
  </si>
  <si>
    <t>Обществознание</t>
  </si>
  <si>
    <t>№1</t>
  </si>
  <si>
    <t>№2</t>
  </si>
  <si>
    <t>Васильевич</t>
  </si>
  <si>
    <t>Анастасия</t>
  </si>
  <si>
    <t>О0601</t>
  </si>
  <si>
    <t>Роман</t>
  </si>
  <si>
    <t>О0602</t>
  </si>
  <si>
    <t>Иванович</t>
  </si>
  <si>
    <t>О0603</t>
  </si>
  <si>
    <t>Екатерина</t>
  </si>
  <si>
    <t>О0701</t>
  </si>
  <si>
    <t>О0702</t>
  </si>
  <si>
    <t>Юрьевна</t>
  </si>
  <si>
    <t>О0801</t>
  </si>
  <si>
    <t>Ярослав</t>
  </si>
  <si>
    <t>О0901</t>
  </si>
  <si>
    <t>Денис</t>
  </si>
  <si>
    <t>Сергеевич</t>
  </si>
  <si>
    <t>О0902</t>
  </si>
  <si>
    <t>№11</t>
  </si>
  <si>
    <t>Михайловна</t>
  </si>
  <si>
    <t>Дарья</t>
  </si>
  <si>
    <t>Александровна</t>
  </si>
  <si>
    <t>Варвара</t>
  </si>
  <si>
    <t>О0802</t>
  </si>
  <si>
    <t>Алексеевна</t>
  </si>
  <si>
    <t>О0803</t>
  </si>
  <si>
    <t>Алексеевич</t>
  </si>
  <si>
    <t>О0903</t>
  </si>
  <si>
    <t>Кира</t>
  </si>
  <si>
    <t>О1101</t>
  </si>
  <si>
    <t>Софья</t>
  </si>
  <si>
    <t>О1102</t>
  </si>
  <si>
    <t>Андреевна</t>
  </si>
  <si>
    <t>Павлович</t>
  </si>
  <si>
    <t>Федор</t>
  </si>
  <si>
    <t>Арина</t>
  </si>
  <si>
    <t>Владимировна</t>
  </si>
  <si>
    <t>Михаил</t>
  </si>
  <si>
    <t>Илья</t>
  </si>
  <si>
    <t>Ирина</t>
  </si>
  <si>
    <t>О1001</t>
  </si>
  <si>
    <t>Мария</t>
  </si>
  <si>
    <t>Полина</t>
  </si>
  <si>
    <t>Александра</t>
  </si>
  <si>
    <t>Ивановна</t>
  </si>
  <si>
    <t>Игоревна</t>
  </si>
  <si>
    <t>Евгеньевна</t>
  </si>
  <si>
    <t>Анна</t>
  </si>
  <si>
    <t>Дмитриевна</t>
  </si>
  <si>
    <t>Александрович</t>
  </si>
  <si>
    <t>Романовна</t>
  </si>
  <si>
    <t>Анатольевич</t>
  </si>
  <si>
    <t>Владимирович</t>
  </si>
  <si>
    <t>Егор</t>
  </si>
  <si>
    <t>Матвей</t>
  </si>
  <si>
    <t>Иван</t>
  </si>
  <si>
    <t>Дмитриевич</t>
  </si>
  <si>
    <t>Максимович</t>
  </si>
  <si>
    <t>Петровна</t>
  </si>
  <si>
    <t>Алена</t>
  </si>
  <si>
    <t>Олегович</t>
  </si>
  <si>
    <t>Ксения</t>
  </si>
  <si>
    <t>Вадимович</t>
  </si>
  <si>
    <t>О0703</t>
  </si>
  <si>
    <t>О0704</t>
  </si>
  <si>
    <t>Алина</t>
  </si>
  <si>
    <t>О0705</t>
  </si>
  <si>
    <t>О0706</t>
  </si>
  <si>
    <t>О0708</t>
  </si>
  <si>
    <t>Валерия</t>
  </si>
  <si>
    <t>О0709</t>
  </si>
  <si>
    <t>Владислав</t>
  </si>
  <si>
    <t>О0710</t>
  </si>
  <si>
    <t>О0804</t>
  </si>
  <si>
    <t>Вероника</t>
  </si>
  <si>
    <t>Ярослава</t>
  </si>
  <si>
    <t>Руслановна</t>
  </si>
  <si>
    <t>Максим</t>
  </si>
  <si>
    <t>О0904</t>
  </si>
  <si>
    <t>О1002</t>
  </si>
  <si>
    <t>О1003</t>
  </si>
  <si>
    <t>О1004</t>
  </si>
  <si>
    <t>О1005</t>
  </si>
  <si>
    <t>О1006</t>
  </si>
  <si>
    <t>О1007</t>
  </si>
  <si>
    <t>Кирилловна</t>
  </si>
  <si>
    <t>О1008</t>
  </si>
  <si>
    <t>О1009</t>
  </si>
  <si>
    <t>О1010</t>
  </si>
  <si>
    <t>О1011</t>
  </si>
  <si>
    <t>О1012</t>
  </si>
  <si>
    <t>О1103</t>
  </si>
  <si>
    <t>О1104</t>
  </si>
  <si>
    <t>О1105</t>
  </si>
  <si>
    <t>О1106</t>
  </si>
  <si>
    <t>Юлия</t>
  </si>
  <si>
    <t>Романович</t>
  </si>
  <si>
    <t>Тимофей</t>
  </si>
  <si>
    <t>О0711</t>
  </si>
  <si>
    <t>О0712</t>
  </si>
  <si>
    <t>О0713</t>
  </si>
  <si>
    <t>О0714</t>
  </si>
  <si>
    <t>О0715</t>
  </si>
  <si>
    <t>О0716</t>
  </si>
  <si>
    <t>О0717</t>
  </si>
  <si>
    <t>О0718</t>
  </si>
  <si>
    <t>О0719</t>
  </si>
  <si>
    <t>О0720</t>
  </si>
  <si>
    <t>О0721</t>
  </si>
  <si>
    <t>Игоревич</t>
  </si>
  <si>
    <t>Кристина</t>
  </si>
  <si>
    <t>Артем</t>
  </si>
  <si>
    <t>О1013</t>
  </si>
  <si>
    <t>О1014</t>
  </si>
  <si>
    <t>О1015</t>
  </si>
  <si>
    <t>О1016</t>
  </si>
  <si>
    <t>О1107</t>
  </si>
  <si>
    <t>О1108</t>
  </si>
  <si>
    <t>О1109</t>
  </si>
  <si>
    <t>Константинович</t>
  </si>
  <si>
    <t>Эвелина</t>
  </si>
  <si>
    <t>Викторович</t>
  </si>
  <si>
    <t>Владиславовна</t>
  </si>
  <si>
    <t>Ильинична</t>
  </si>
  <si>
    <t>О0604</t>
  </si>
  <si>
    <t>О0605</t>
  </si>
  <si>
    <t>О0606</t>
  </si>
  <si>
    <t>О0607</t>
  </si>
  <si>
    <t>О0608</t>
  </si>
  <si>
    <t>О0609</t>
  </si>
  <si>
    <t>О0610</t>
  </si>
  <si>
    <t>О0611</t>
  </si>
  <si>
    <t>О0612</t>
  </si>
  <si>
    <t>О0613</t>
  </si>
  <si>
    <t>О0614</t>
  </si>
  <si>
    <t>О0615</t>
  </si>
  <si>
    <t>О0616</t>
  </si>
  <si>
    <t>О0618</t>
  </si>
  <si>
    <t>О0619</t>
  </si>
  <si>
    <t>О0620</t>
  </si>
  <si>
    <t>О0621</t>
  </si>
  <si>
    <t>О0622</t>
  </si>
  <si>
    <t>О0623</t>
  </si>
  <si>
    <t>Вячеславовна</t>
  </si>
  <si>
    <t>Кирилл</t>
  </si>
  <si>
    <t>Станиславович</t>
  </si>
  <si>
    <t>Андрей</t>
  </si>
  <si>
    <t>Ярославовна</t>
  </si>
  <si>
    <t>Платон</t>
  </si>
  <si>
    <t>Антонович</t>
  </si>
  <si>
    <t>Альбина</t>
  </si>
  <si>
    <t>Ника</t>
  </si>
  <si>
    <t>Аркадьевна</t>
  </si>
  <si>
    <t>Инесса</t>
  </si>
  <si>
    <t>Артаковна</t>
  </si>
  <si>
    <t>Расимович</t>
  </si>
  <si>
    <t>О0624</t>
  </si>
  <si>
    <t>Мирослава</t>
  </si>
  <si>
    <t>Анас</t>
  </si>
  <si>
    <t>Муродалиевич</t>
  </si>
  <si>
    <t>Герман</t>
  </si>
  <si>
    <t>Григорьевич</t>
  </si>
  <si>
    <t>Лидия</t>
  </si>
  <si>
    <t>Мариам</t>
  </si>
  <si>
    <t>Нверовна</t>
  </si>
  <si>
    <t>Вааговна</t>
  </si>
  <si>
    <t>О0722</t>
  </si>
  <si>
    <t>Марина</t>
  </si>
  <si>
    <t>Степан</t>
  </si>
  <si>
    <t>Аврора</t>
  </si>
  <si>
    <t>Ангелина</t>
  </si>
  <si>
    <t>Филиппович</t>
  </si>
  <si>
    <t>Владислава</t>
  </si>
  <si>
    <t>Призёр</t>
  </si>
  <si>
    <t>Участник</t>
  </si>
  <si>
    <t>И</t>
  </si>
  <si>
    <t>О</t>
  </si>
  <si>
    <t>«17» октября 2024 г.</t>
  </si>
  <si>
    <t>Ф</t>
  </si>
  <si>
    <t/>
  </si>
  <si>
    <t>Т</t>
  </si>
  <si>
    <t>В</t>
  </si>
  <si>
    <t>К</t>
  </si>
  <si>
    <t>Б</t>
  </si>
  <si>
    <t>Я</t>
  </si>
  <si>
    <t>Ч</t>
  </si>
  <si>
    <t>Г</t>
  </si>
  <si>
    <t>С</t>
  </si>
  <si>
    <t>М</t>
  </si>
  <si>
    <t>Х</t>
  </si>
  <si>
    <t>Л</t>
  </si>
  <si>
    <t>Ш</t>
  </si>
  <si>
    <t>Р</t>
  </si>
  <si>
    <t>А</t>
  </si>
  <si>
    <t>Щ</t>
  </si>
  <si>
    <t>Ц</t>
  </si>
  <si>
    <t>Ж</t>
  </si>
  <si>
    <t>З</t>
  </si>
  <si>
    <t>П</t>
  </si>
  <si>
    <t>У</t>
  </si>
  <si>
    <t>Д</t>
  </si>
  <si>
    <t>Н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</si>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</sst>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10" fillId="0" borderId="0" xfId="0" applyFont="1"/>
    <xf numFmtId="0" fontId="3" fillId="0" borderId="0" xfId="0" applyFont="1"/>
    <xf numFmtId="1" fontId="3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distributed"/>
    </xf>
    <xf numFmtId="0" fontId="3" fillId="0" borderId="1" xfId="0" applyFont="1" applyBorder="1"/>
    <xf numFmtId="164" fontId="3" fillId="0" borderId="1" xfId="1" applyNumberFormat="1" applyFont="1" applyBorder="1"/>
    <xf numFmtId="1" fontId="3" fillId="0" borderId="1" xfId="0" applyNumberFormat="1" applyFont="1" applyBorder="1"/>
    <xf numFmtId="0" fontId="6" fillId="0" borderId="1" xfId="1" applyFont="1" applyBorder="1"/>
    <xf numFmtId="0" fontId="5" fillId="0" borderId="1" xfId="0" applyFont="1" applyBorder="1"/>
    <xf numFmtId="9" fontId="5" fillId="0" borderId="1" xfId="13" applyFont="1" applyFill="1" applyBorder="1" applyAlignment="1"/>
    <xf numFmtId="0" fontId="13" fillId="0" borderId="1" xfId="0" applyFont="1" applyBorder="1"/>
    <xf numFmtId="0" fontId="5" fillId="0" borderId="0" xfId="0" applyFont="1"/>
    <xf numFmtId="0" fontId="3" fillId="0" borderId="2" xfId="0" applyFont="1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</cellXfs>
  <cellStyles count="14">
    <cellStyle name="Excel Built-in Normal" xfId="6" xr:uid="{00000000-0005-0000-0000-000000000000}"/>
    <cellStyle name="Excel Built-in Normal 1" xfId="7" xr:uid="{00000000-0005-0000-0000-000001000000}"/>
    <cellStyle name="Excel Built-in Normal 2" xfId="5" xr:uid="{00000000-0005-0000-0000-000002000000}"/>
    <cellStyle name="TableStyleLight1" xfId="8" xr:uid="{00000000-0005-0000-0000-000003000000}"/>
    <cellStyle name="Обычный" xfId="0" builtinId="0"/>
    <cellStyle name="Обычный 2" xfId="2" xr:uid="{00000000-0005-0000-0000-000005000000}"/>
    <cellStyle name="Обычный 3" xfId="4" xr:uid="{00000000-0005-0000-0000-000006000000}"/>
    <cellStyle name="Обычный 3 2" xfId="11" xr:uid="{00000000-0005-0000-0000-000007000000}"/>
    <cellStyle name="Обычный 4" xfId="1" xr:uid="{00000000-0005-0000-0000-000008000000}"/>
    <cellStyle name="Обычный 5" xfId="3" xr:uid="{00000000-0005-0000-0000-000009000000}"/>
    <cellStyle name="Обычный 5 2" xfId="10" xr:uid="{00000000-0005-0000-0000-00000A000000}"/>
    <cellStyle name="Обычный 6" xfId="9" xr:uid="{00000000-0005-0000-0000-00000B000000}"/>
    <cellStyle name="Обычный 6 2" xfId="12" xr:uid="{00000000-0005-0000-0000-00000C000000}"/>
    <cellStyle name="Процентный" xfId="13" builtinId="5"/>
  </cellStyles>
  <dxfs count="0"/>
  <tableStyles count="0" defaultTableStyle="TableStyleMedium2" defaultPivotStyle="PivotStyleLight16"/>
  <colors>
    <mruColors>
      <color rgb="FFFFB3B3"/>
      <color rgb="FF99BCE7"/>
      <color rgb="FF6EA0DC"/>
      <color rgb="FFFF7575"/>
      <color rgb="FFFFE285"/>
      <color rgb="FFFFD653"/>
      <color rgb="FFFFCF3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87"/>
  <sheetViews>
    <sheetView tabSelected="1" zoomScale="70" zoomScaleNormal="70" workbookViewId="0">
      <selection activeCell="D1" sqref="D1:D1048576"/>
    </sheetView>
  </sheetViews>
  <sheetFormatPr defaultColWidth="9.08984375" defaultRowHeight="18" x14ac:dyDescent="0.4"/>
  <cols>
    <col min="1" max="1" width="7.453125" style="2" customWidth="1"/>
    <col min="2" max="2" width="6.90625" style="2" hidden="1" customWidth="1"/>
    <col min="3" max="3" width="6.90625" style="2" customWidth="1"/>
    <col min="4" max="4" width="18" style="2" hidden="1" customWidth="1"/>
    <col min="5" max="5" width="22.08984375" style="2" hidden="1" customWidth="1"/>
    <col min="6" max="6" width="4.08984375" style="2" hidden="1" customWidth="1"/>
    <col min="7" max="8" width="4.08984375" style="2" customWidth="1"/>
    <col min="9" max="9" width="13.08984375" style="2" customWidth="1"/>
    <col min="10" max="10" width="8.08984375" style="3" customWidth="1"/>
    <col min="11" max="11" width="4.36328125" style="2" hidden="1" customWidth="1"/>
    <col min="12" max="12" width="25.6328125" style="2" customWidth="1"/>
    <col min="13" max="17" width="6.08984375" style="2" customWidth="1"/>
    <col min="18" max="21" width="6" style="2" customWidth="1"/>
    <col min="22" max="23" width="6.08984375" style="2" customWidth="1"/>
    <col min="24" max="24" width="10.08984375" style="4" customWidth="1"/>
    <col min="25" max="26" width="10" style="2" customWidth="1"/>
    <col min="27" max="27" width="12.54296875" style="4" customWidth="1"/>
    <col min="28" max="16384" width="9.08984375" style="2"/>
  </cols>
  <sheetData>
    <row r="3" spans="1:27" x14ac:dyDescent="0.4">
      <c r="A3" s="2" t="s">
        <v>18</v>
      </c>
      <c r="K3" s="1"/>
      <c r="L3" s="1" t="s">
        <v>29</v>
      </c>
    </row>
    <row r="4" spans="1:27" x14ac:dyDescent="0.4">
      <c r="A4" s="15" t="s">
        <v>208</v>
      </c>
      <c r="B4" s="16"/>
      <c r="C4" s="16"/>
      <c r="D4" s="16"/>
    </row>
    <row r="5" spans="1:27" s="5" customFormat="1" ht="22.5" customHeight="1" x14ac:dyDescent="0.35">
      <c r="A5" s="17" t="s">
        <v>0</v>
      </c>
      <c r="B5" s="17" t="s">
        <v>6</v>
      </c>
      <c r="C5" s="14" t="s">
        <v>209</v>
      </c>
      <c r="D5" s="17" t="s">
        <v>1</v>
      </c>
      <c r="E5" s="17" t="s">
        <v>2</v>
      </c>
      <c r="F5" s="17"/>
      <c r="G5" s="17" t="s">
        <v>206</v>
      </c>
      <c r="H5" s="17" t="s">
        <v>207</v>
      </c>
      <c r="I5" s="17" t="s">
        <v>17</v>
      </c>
      <c r="J5" s="26" t="s">
        <v>3</v>
      </c>
      <c r="K5" s="17" t="s">
        <v>16</v>
      </c>
      <c r="L5" s="17" t="s">
        <v>14</v>
      </c>
      <c r="M5" s="20" t="s">
        <v>13</v>
      </c>
      <c r="N5" s="21"/>
      <c r="O5" s="21"/>
      <c r="P5" s="21"/>
      <c r="Q5" s="21"/>
      <c r="R5" s="21"/>
      <c r="S5" s="21"/>
      <c r="T5" s="21"/>
      <c r="U5" s="21"/>
      <c r="V5" s="21"/>
      <c r="W5" s="22"/>
      <c r="X5" s="23" t="s">
        <v>5</v>
      </c>
      <c r="Y5" s="17" t="s">
        <v>4</v>
      </c>
      <c r="Z5" s="17" t="s">
        <v>11</v>
      </c>
      <c r="AA5" s="23" t="s">
        <v>7</v>
      </c>
    </row>
    <row r="6" spans="1:27" s="5" customFormat="1" ht="16.5" customHeight="1" x14ac:dyDescent="0.35">
      <c r="A6" s="18"/>
      <c r="B6" s="18"/>
      <c r="C6" s="14" t="s">
        <v>210</v>
      </c>
      <c r="D6" s="18"/>
      <c r="E6" s="18"/>
      <c r="F6" s="18"/>
      <c r="G6" s="18"/>
      <c r="H6" s="18"/>
      <c r="I6" s="18"/>
      <c r="J6" s="27"/>
      <c r="K6" s="18"/>
      <c r="L6" s="18"/>
      <c r="M6" s="17" t="s">
        <v>30</v>
      </c>
      <c r="N6" s="17" t="s">
        <v>31</v>
      </c>
      <c r="O6" s="17" t="s">
        <v>8</v>
      </c>
      <c r="P6" s="17" t="s">
        <v>9</v>
      </c>
      <c r="Q6" s="17" t="s">
        <v>10</v>
      </c>
      <c r="R6" s="17" t="s">
        <v>12</v>
      </c>
      <c r="S6" s="17" t="s">
        <v>19</v>
      </c>
      <c r="T6" s="17" t="s">
        <v>20</v>
      </c>
      <c r="U6" s="17" t="s">
        <v>21</v>
      </c>
      <c r="V6" s="17" t="s">
        <v>22</v>
      </c>
      <c r="W6" s="17" t="s">
        <v>49</v>
      </c>
      <c r="X6" s="24"/>
      <c r="Y6" s="18"/>
      <c r="Z6" s="18"/>
      <c r="AA6" s="24"/>
    </row>
    <row r="7" spans="1:27" s="5" customFormat="1" x14ac:dyDescent="0.35">
      <c r="A7" s="19"/>
      <c r="B7" s="19"/>
      <c r="C7" s="14" t="s">
        <v>210</v>
      </c>
      <c r="D7" s="19"/>
      <c r="E7" s="19"/>
      <c r="F7" s="19"/>
      <c r="G7" s="19"/>
      <c r="H7" s="19"/>
      <c r="I7" s="19"/>
      <c r="J7" s="2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5"/>
      <c r="Y7" s="19"/>
      <c r="Z7" s="19"/>
      <c r="AA7" s="25"/>
    </row>
    <row r="8" spans="1:27" x14ac:dyDescent="0.4">
      <c r="A8" s="6">
        <v>4</v>
      </c>
      <c r="B8" s="6" t="s">
        <v>23</v>
      </c>
      <c r="C8" s="14" t="s">
        <v>211</v>
      </c>
      <c r="D8" s="6" t="s">
        <v>73</v>
      </c>
      <c r="E8" s="6" t="s">
        <v>28</v>
      </c>
      <c r="F8" s="6"/>
      <c r="G8" s="7" t="str">
        <f t="shared" ref="G8:G29" si="0">LEFT(D8,1)</f>
        <v>П</v>
      </c>
      <c r="H8" s="7" t="str">
        <f t="shared" ref="H8:H29" si="1">LEFT(E8,1)</f>
        <v>М</v>
      </c>
      <c r="I8" s="6">
        <v>760184</v>
      </c>
      <c r="J8" s="8">
        <v>6</v>
      </c>
      <c r="K8" s="6" t="s">
        <v>156</v>
      </c>
      <c r="L8" s="6" t="s">
        <v>15</v>
      </c>
      <c r="M8" s="6">
        <v>4</v>
      </c>
      <c r="N8" s="6">
        <v>4</v>
      </c>
      <c r="O8" s="6">
        <v>5</v>
      </c>
      <c r="P8" s="6">
        <v>1</v>
      </c>
      <c r="Q8" s="6">
        <v>4</v>
      </c>
      <c r="R8" s="6">
        <v>1</v>
      </c>
      <c r="S8" s="6">
        <v>2</v>
      </c>
      <c r="T8" s="6"/>
      <c r="U8" s="6"/>
      <c r="V8" s="6"/>
      <c r="W8" s="6"/>
      <c r="X8" s="9">
        <f t="shared" ref="X8:X29" si="2">SUM(M8:W8)</f>
        <v>21</v>
      </c>
      <c r="Y8" s="10">
        <v>34</v>
      </c>
      <c r="Z8" s="11">
        <f t="shared" ref="Z8:Z29" si="3">X8/Y8</f>
        <v>0.61764705882352944</v>
      </c>
      <c r="AA8" s="10" t="str">
        <f t="shared" ref="AA8:AA10" si="4">IF(X8&gt;75%*Y8,"Победитель",IF(X8&gt;50%*Y8,"Призёр","Участник"))</f>
        <v>Призёр</v>
      </c>
    </row>
    <row r="9" spans="1:27" x14ac:dyDescent="0.4">
      <c r="A9" s="6">
        <v>11</v>
      </c>
      <c r="B9" s="6" t="s">
        <v>23</v>
      </c>
      <c r="C9" s="14" t="s">
        <v>212</v>
      </c>
      <c r="D9" s="6" t="s">
        <v>105</v>
      </c>
      <c r="E9" s="6" t="s">
        <v>107</v>
      </c>
      <c r="F9" s="6"/>
      <c r="G9" s="7" t="str">
        <f t="shared" si="0"/>
        <v>В</v>
      </c>
      <c r="H9" s="7" t="str">
        <f t="shared" si="1"/>
        <v>Р</v>
      </c>
      <c r="I9" s="6">
        <v>760184</v>
      </c>
      <c r="J9" s="8">
        <v>6</v>
      </c>
      <c r="K9" s="6" t="s">
        <v>172</v>
      </c>
      <c r="L9" s="6" t="s">
        <v>15</v>
      </c>
      <c r="M9" s="6">
        <v>2</v>
      </c>
      <c r="N9" s="6">
        <v>2</v>
      </c>
      <c r="O9" s="6">
        <v>6</v>
      </c>
      <c r="P9" s="6">
        <v>0</v>
      </c>
      <c r="Q9" s="6">
        <v>4</v>
      </c>
      <c r="R9" s="6">
        <v>1</v>
      </c>
      <c r="S9" s="6">
        <v>3</v>
      </c>
      <c r="T9" s="6"/>
      <c r="U9" s="6"/>
      <c r="V9" s="6"/>
      <c r="W9" s="6"/>
      <c r="X9" s="9">
        <f t="shared" si="2"/>
        <v>18</v>
      </c>
      <c r="Y9" s="10">
        <v>34</v>
      </c>
      <c r="Z9" s="11">
        <f t="shared" si="3"/>
        <v>0.52941176470588236</v>
      </c>
      <c r="AA9" s="10" t="str">
        <f t="shared" si="4"/>
        <v>Призёр</v>
      </c>
    </row>
    <row r="10" spans="1:27" x14ac:dyDescent="0.4">
      <c r="A10" s="6">
        <v>12</v>
      </c>
      <c r="B10" s="6" t="s">
        <v>23</v>
      </c>
      <c r="C10" s="14" t="s">
        <v>213</v>
      </c>
      <c r="D10" s="6" t="s">
        <v>151</v>
      </c>
      <c r="E10" s="6" t="s">
        <v>25</v>
      </c>
      <c r="F10" s="6"/>
      <c r="G10" s="7" t="str">
        <f t="shared" si="0"/>
        <v>Э</v>
      </c>
      <c r="H10" s="7" t="str">
        <f t="shared" si="1"/>
        <v>С</v>
      </c>
      <c r="I10" s="6">
        <v>760184</v>
      </c>
      <c r="J10" s="8">
        <v>6</v>
      </c>
      <c r="K10" s="6" t="s">
        <v>170</v>
      </c>
      <c r="L10" s="6" t="s">
        <v>15</v>
      </c>
      <c r="M10" s="6">
        <v>2</v>
      </c>
      <c r="N10" s="6">
        <v>4</v>
      </c>
      <c r="O10" s="6">
        <v>6</v>
      </c>
      <c r="P10" s="6">
        <v>0</v>
      </c>
      <c r="Q10" s="6">
        <v>0</v>
      </c>
      <c r="R10" s="6">
        <v>0</v>
      </c>
      <c r="S10" s="6">
        <v>6</v>
      </c>
      <c r="T10" s="6"/>
      <c r="U10" s="6"/>
      <c r="V10" s="6"/>
      <c r="W10" s="6"/>
      <c r="X10" s="9">
        <f t="shared" si="2"/>
        <v>18</v>
      </c>
      <c r="Y10" s="10">
        <v>34</v>
      </c>
      <c r="Z10" s="11">
        <f t="shared" si="3"/>
        <v>0.52941176470588236</v>
      </c>
      <c r="AA10" s="10" t="str">
        <f t="shared" si="4"/>
        <v>Призёр</v>
      </c>
    </row>
    <row r="11" spans="1:27" x14ac:dyDescent="0.4">
      <c r="A11" s="6">
        <v>15</v>
      </c>
      <c r="B11" s="6" t="s">
        <v>26</v>
      </c>
      <c r="C11" s="14" t="s">
        <v>214</v>
      </c>
      <c r="D11" s="6" t="s">
        <v>84</v>
      </c>
      <c r="E11" s="6" t="s">
        <v>57</v>
      </c>
      <c r="F11" s="6"/>
      <c r="G11" s="7" t="str">
        <f t="shared" si="0"/>
        <v>Е</v>
      </c>
      <c r="H11" s="7" t="str">
        <f t="shared" si="1"/>
        <v>А</v>
      </c>
      <c r="I11" s="6">
        <v>760184</v>
      </c>
      <c r="J11" s="8">
        <v>6</v>
      </c>
      <c r="K11" s="6" t="s">
        <v>163</v>
      </c>
      <c r="L11" s="6" t="s">
        <v>15</v>
      </c>
      <c r="M11" s="6">
        <v>4</v>
      </c>
      <c r="N11" s="6">
        <v>4</v>
      </c>
      <c r="O11" s="6">
        <v>3</v>
      </c>
      <c r="P11" s="6">
        <v>0</v>
      </c>
      <c r="Q11" s="6">
        <v>4</v>
      </c>
      <c r="R11" s="6">
        <v>0</v>
      </c>
      <c r="S11" s="6">
        <v>2</v>
      </c>
      <c r="T11" s="6"/>
      <c r="U11" s="6"/>
      <c r="V11" s="6"/>
      <c r="W11" s="6"/>
      <c r="X11" s="9">
        <f t="shared" si="2"/>
        <v>17</v>
      </c>
      <c r="Y11" s="10">
        <v>34</v>
      </c>
      <c r="Z11" s="11">
        <f t="shared" si="3"/>
        <v>0.5</v>
      </c>
      <c r="AA11" s="10" t="s">
        <v>204</v>
      </c>
    </row>
    <row r="12" spans="1:27" x14ac:dyDescent="0.4">
      <c r="A12" s="6">
        <v>18</v>
      </c>
      <c r="B12" s="6" t="s">
        <v>26</v>
      </c>
      <c r="C12" s="14" t="s">
        <v>215</v>
      </c>
      <c r="D12" s="6" t="s">
        <v>44</v>
      </c>
      <c r="E12" s="6" t="s">
        <v>47</v>
      </c>
      <c r="F12" s="6"/>
      <c r="G12" s="7" t="str">
        <f t="shared" si="0"/>
        <v>Я</v>
      </c>
      <c r="H12" s="7" t="str">
        <f t="shared" si="1"/>
        <v>С</v>
      </c>
      <c r="I12" s="6">
        <v>760184</v>
      </c>
      <c r="J12" s="8">
        <v>6</v>
      </c>
      <c r="K12" s="6" t="s">
        <v>34</v>
      </c>
      <c r="L12" s="6" t="s">
        <v>15</v>
      </c>
      <c r="M12" s="6">
        <v>5</v>
      </c>
      <c r="N12" s="6">
        <v>2</v>
      </c>
      <c r="O12" s="6">
        <v>3</v>
      </c>
      <c r="P12" s="6">
        <v>1</v>
      </c>
      <c r="Q12" s="6">
        <v>4</v>
      </c>
      <c r="R12" s="6">
        <v>0</v>
      </c>
      <c r="S12" s="6">
        <v>2</v>
      </c>
      <c r="T12" s="6"/>
      <c r="U12" s="6"/>
      <c r="V12" s="6"/>
      <c r="W12" s="6"/>
      <c r="X12" s="9">
        <f t="shared" si="2"/>
        <v>17</v>
      </c>
      <c r="Y12" s="10">
        <v>34</v>
      </c>
      <c r="Z12" s="11">
        <f t="shared" si="3"/>
        <v>0.5</v>
      </c>
      <c r="AA12" s="10" t="s">
        <v>204</v>
      </c>
    </row>
    <row r="13" spans="1:27" x14ac:dyDescent="0.4">
      <c r="A13" s="6">
        <v>19</v>
      </c>
      <c r="B13" s="6" t="s">
        <v>23</v>
      </c>
      <c r="C13" s="14" t="s">
        <v>216</v>
      </c>
      <c r="D13" s="6" t="s">
        <v>73</v>
      </c>
      <c r="E13" s="6" t="s">
        <v>79</v>
      </c>
      <c r="F13" s="6"/>
      <c r="G13" s="7" t="str">
        <f t="shared" si="0"/>
        <v>П</v>
      </c>
      <c r="H13" s="7" t="str">
        <f t="shared" si="1"/>
        <v>Д</v>
      </c>
      <c r="I13" s="6">
        <v>760184</v>
      </c>
      <c r="J13" s="8">
        <v>6</v>
      </c>
      <c r="K13" s="6" t="s">
        <v>159</v>
      </c>
      <c r="L13" s="6" t="s">
        <v>15</v>
      </c>
      <c r="M13" s="6">
        <v>3</v>
      </c>
      <c r="N13" s="6">
        <v>1.5</v>
      </c>
      <c r="O13" s="6">
        <v>3</v>
      </c>
      <c r="P13" s="6">
        <v>1</v>
      </c>
      <c r="Q13" s="6">
        <v>4</v>
      </c>
      <c r="R13" s="6">
        <v>1</v>
      </c>
      <c r="S13" s="6">
        <v>3</v>
      </c>
      <c r="T13" s="6"/>
      <c r="U13" s="6"/>
      <c r="V13" s="6"/>
      <c r="W13" s="6"/>
      <c r="X13" s="9">
        <f t="shared" si="2"/>
        <v>16.5</v>
      </c>
      <c r="Y13" s="10">
        <v>34</v>
      </c>
      <c r="Z13" s="11">
        <f t="shared" si="3"/>
        <v>0.48529411764705882</v>
      </c>
      <c r="AA13" s="10" t="str">
        <f t="shared" ref="AA13:AA24" si="5">IF(X13&gt;75%*Y13,"Победитель",IF(X13&gt;50%*Y13,"Призёр","Участник"))</f>
        <v>Участник</v>
      </c>
    </row>
    <row r="14" spans="1:27" x14ac:dyDescent="0.4">
      <c r="A14" s="6">
        <v>20</v>
      </c>
      <c r="B14" s="6" t="s">
        <v>26</v>
      </c>
      <c r="C14" s="14" t="s">
        <v>217</v>
      </c>
      <c r="D14" s="6" t="s">
        <v>142</v>
      </c>
      <c r="E14" s="6" t="s">
        <v>180</v>
      </c>
      <c r="F14" s="6"/>
      <c r="G14" s="7" t="str">
        <f t="shared" si="0"/>
        <v>А</v>
      </c>
      <c r="H14" s="7" t="str">
        <f t="shared" si="1"/>
        <v>А</v>
      </c>
      <c r="I14" s="6">
        <v>760184</v>
      </c>
      <c r="J14" s="8">
        <v>6</v>
      </c>
      <c r="K14" s="6" t="s">
        <v>162</v>
      </c>
      <c r="L14" s="6" t="s">
        <v>15</v>
      </c>
      <c r="M14" s="6">
        <v>5</v>
      </c>
      <c r="N14" s="6">
        <v>3</v>
      </c>
      <c r="O14" s="6">
        <v>2</v>
      </c>
      <c r="P14" s="6">
        <v>0</v>
      </c>
      <c r="Q14" s="6">
        <v>3</v>
      </c>
      <c r="R14" s="6">
        <v>1</v>
      </c>
      <c r="S14" s="6">
        <v>2</v>
      </c>
      <c r="T14" s="6"/>
      <c r="U14" s="6"/>
      <c r="V14" s="6"/>
      <c r="W14" s="6"/>
      <c r="X14" s="9">
        <f t="shared" si="2"/>
        <v>16</v>
      </c>
      <c r="Y14" s="10">
        <v>34</v>
      </c>
      <c r="Z14" s="11">
        <f t="shared" si="3"/>
        <v>0.47058823529411764</v>
      </c>
      <c r="AA14" s="10" t="str">
        <f t="shared" si="5"/>
        <v>Участник</v>
      </c>
    </row>
    <row r="15" spans="1:27" x14ac:dyDescent="0.4">
      <c r="A15" s="6">
        <v>24</v>
      </c>
      <c r="B15" s="6" t="s">
        <v>26</v>
      </c>
      <c r="C15" s="14" t="s">
        <v>213</v>
      </c>
      <c r="D15" s="6" t="s">
        <v>72</v>
      </c>
      <c r="E15" s="6" t="s">
        <v>67</v>
      </c>
      <c r="F15" s="6"/>
      <c r="G15" s="7" t="str">
        <f t="shared" si="0"/>
        <v>М</v>
      </c>
      <c r="H15" s="7" t="str">
        <f t="shared" si="1"/>
        <v>В</v>
      </c>
      <c r="I15" s="6">
        <v>760184</v>
      </c>
      <c r="J15" s="8">
        <v>6</v>
      </c>
      <c r="K15" s="6" t="s">
        <v>158</v>
      </c>
      <c r="L15" s="6" t="s">
        <v>15</v>
      </c>
      <c r="M15" s="6">
        <v>5</v>
      </c>
      <c r="N15" s="6">
        <v>1.5</v>
      </c>
      <c r="O15" s="6">
        <v>3</v>
      </c>
      <c r="P15" s="6">
        <v>1</v>
      </c>
      <c r="Q15" s="6">
        <v>4</v>
      </c>
      <c r="R15" s="6">
        <v>0</v>
      </c>
      <c r="S15" s="6">
        <v>1</v>
      </c>
      <c r="T15" s="6"/>
      <c r="U15" s="6"/>
      <c r="V15" s="6"/>
      <c r="W15" s="6"/>
      <c r="X15" s="9">
        <f t="shared" si="2"/>
        <v>15.5</v>
      </c>
      <c r="Y15" s="10">
        <v>34</v>
      </c>
      <c r="Z15" s="11">
        <f t="shared" si="3"/>
        <v>0.45588235294117646</v>
      </c>
      <c r="AA15" s="10" t="str">
        <f t="shared" si="5"/>
        <v>Участник</v>
      </c>
    </row>
    <row r="16" spans="1:27" x14ac:dyDescent="0.4">
      <c r="A16" s="6">
        <v>29</v>
      </c>
      <c r="B16" s="6" t="s">
        <v>23</v>
      </c>
      <c r="C16" s="14" t="s">
        <v>218</v>
      </c>
      <c r="D16" s="6" t="s">
        <v>78</v>
      </c>
      <c r="E16" s="6" t="s">
        <v>81</v>
      </c>
      <c r="F16" s="6"/>
      <c r="G16" s="7" t="str">
        <f t="shared" si="0"/>
        <v>А</v>
      </c>
      <c r="H16" s="7" t="str">
        <f t="shared" si="1"/>
        <v>Р</v>
      </c>
      <c r="I16" s="6">
        <v>760184</v>
      </c>
      <c r="J16" s="8">
        <v>6</v>
      </c>
      <c r="K16" s="6" t="s">
        <v>157</v>
      </c>
      <c r="L16" s="6" t="s">
        <v>15</v>
      </c>
      <c r="M16" s="6">
        <v>3</v>
      </c>
      <c r="N16" s="6">
        <v>2</v>
      </c>
      <c r="O16" s="6">
        <v>3</v>
      </c>
      <c r="P16" s="6">
        <v>2</v>
      </c>
      <c r="Q16" s="6">
        <v>2</v>
      </c>
      <c r="R16" s="6">
        <v>0</v>
      </c>
      <c r="S16" s="6">
        <v>2</v>
      </c>
      <c r="T16" s="6"/>
      <c r="U16" s="6"/>
      <c r="V16" s="6"/>
      <c r="W16" s="6"/>
      <c r="X16" s="9">
        <f t="shared" si="2"/>
        <v>14</v>
      </c>
      <c r="Y16" s="10">
        <v>34</v>
      </c>
      <c r="Z16" s="11">
        <f t="shared" si="3"/>
        <v>0.41176470588235292</v>
      </c>
      <c r="AA16" s="10" t="str">
        <f t="shared" si="5"/>
        <v>Участник</v>
      </c>
    </row>
    <row r="17" spans="1:27" x14ac:dyDescent="0.4">
      <c r="A17" s="6">
        <v>30</v>
      </c>
      <c r="B17" s="6" t="s">
        <v>26</v>
      </c>
      <c r="C17" s="14" t="s">
        <v>219</v>
      </c>
      <c r="D17" s="6" t="s">
        <v>86</v>
      </c>
      <c r="E17" s="6" t="s">
        <v>176</v>
      </c>
      <c r="F17" s="6"/>
      <c r="G17" s="7" t="str">
        <f t="shared" si="0"/>
        <v>И</v>
      </c>
      <c r="H17" s="7" t="str">
        <f t="shared" si="1"/>
        <v>С</v>
      </c>
      <c r="I17" s="6">
        <v>760184</v>
      </c>
      <c r="J17" s="8">
        <v>6</v>
      </c>
      <c r="K17" s="6" t="s">
        <v>38</v>
      </c>
      <c r="L17" s="6" t="s">
        <v>15</v>
      </c>
      <c r="M17" s="6">
        <v>4</v>
      </c>
      <c r="N17" s="6">
        <v>1.5</v>
      </c>
      <c r="O17" s="6">
        <v>3</v>
      </c>
      <c r="P17" s="6">
        <v>0</v>
      </c>
      <c r="Q17" s="6">
        <v>2</v>
      </c>
      <c r="R17" s="6">
        <v>0</v>
      </c>
      <c r="S17" s="6">
        <v>3</v>
      </c>
      <c r="T17" s="6"/>
      <c r="U17" s="6"/>
      <c r="V17" s="6"/>
      <c r="W17" s="6"/>
      <c r="X17" s="9">
        <f t="shared" si="2"/>
        <v>13.5</v>
      </c>
      <c r="Y17" s="10">
        <v>34</v>
      </c>
      <c r="Z17" s="11">
        <f t="shared" si="3"/>
        <v>0.39705882352941174</v>
      </c>
      <c r="AA17" s="10" t="str">
        <f t="shared" si="5"/>
        <v>Участник</v>
      </c>
    </row>
    <row r="18" spans="1:27" x14ac:dyDescent="0.4">
      <c r="A18" s="6">
        <v>36</v>
      </c>
      <c r="B18" s="6" t="s">
        <v>23</v>
      </c>
      <c r="C18" s="14" t="s">
        <v>209</v>
      </c>
      <c r="D18" s="6" t="s">
        <v>92</v>
      </c>
      <c r="E18" s="6" t="s">
        <v>55</v>
      </c>
      <c r="F18" s="6"/>
      <c r="G18" s="7" t="str">
        <f t="shared" si="0"/>
        <v>К</v>
      </c>
      <c r="H18" s="7" t="str">
        <f t="shared" si="1"/>
        <v>А</v>
      </c>
      <c r="I18" s="6">
        <v>760184</v>
      </c>
      <c r="J18" s="8">
        <v>6</v>
      </c>
      <c r="K18" s="6" t="s">
        <v>155</v>
      </c>
      <c r="L18" s="6" t="s">
        <v>15</v>
      </c>
      <c r="M18" s="6">
        <v>2</v>
      </c>
      <c r="N18" s="6">
        <v>2</v>
      </c>
      <c r="O18" s="6">
        <v>2</v>
      </c>
      <c r="P18" s="6">
        <v>0</v>
      </c>
      <c r="Q18" s="6">
        <v>4</v>
      </c>
      <c r="R18" s="6">
        <v>1</v>
      </c>
      <c r="S18" s="6">
        <v>2</v>
      </c>
      <c r="T18" s="6"/>
      <c r="U18" s="6"/>
      <c r="V18" s="6"/>
      <c r="W18" s="6"/>
      <c r="X18" s="9">
        <f t="shared" si="2"/>
        <v>13</v>
      </c>
      <c r="Y18" s="10">
        <v>34</v>
      </c>
      <c r="Z18" s="11">
        <f t="shared" si="3"/>
        <v>0.38235294117647056</v>
      </c>
      <c r="AA18" s="10" t="str">
        <f t="shared" si="5"/>
        <v>Участник</v>
      </c>
    </row>
    <row r="19" spans="1:27" x14ac:dyDescent="0.4">
      <c r="A19" s="6">
        <v>37</v>
      </c>
      <c r="B19" s="6" t="s">
        <v>23</v>
      </c>
      <c r="C19" s="14" t="s">
        <v>220</v>
      </c>
      <c r="D19" s="6" t="s">
        <v>182</v>
      </c>
      <c r="E19" s="6" t="s">
        <v>77</v>
      </c>
      <c r="F19" s="6"/>
      <c r="G19" s="7" t="str">
        <f t="shared" si="0"/>
        <v>Н</v>
      </c>
      <c r="H19" s="7" t="str">
        <f t="shared" si="1"/>
        <v>Е</v>
      </c>
      <c r="I19" s="6">
        <v>760184</v>
      </c>
      <c r="J19" s="8">
        <v>6</v>
      </c>
      <c r="K19" s="6" t="s">
        <v>165</v>
      </c>
      <c r="L19" s="6" t="s">
        <v>15</v>
      </c>
      <c r="M19" s="6">
        <v>3</v>
      </c>
      <c r="N19" s="6">
        <v>2.5</v>
      </c>
      <c r="O19" s="6">
        <v>3</v>
      </c>
      <c r="P19" s="6">
        <v>0</v>
      </c>
      <c r="Q19" s="6">
        <v>4</v>
      </c>
      <c r="R19" s="6">
        <v>0</v>
      </c>
      <c r="S19" s="6">
        <v>0</v>
      </c>
      <c r="T19" s="6"/>
      <c r="U19" s="6"/>
      <c r="V19" s="6"/>
      <c r="W19" s="6"/>
      <c r="X19" s="9">
        <f t="shared" si="2"/>
        <v>12.5</v>
      </c>
      <c r="Y19" s="10">
        <v>34</v>
      </c>
      <c r="Z19" s="11">
        <f t="shared" si="3"/>
        <v>0.36764705882352944</v>
      </c>
      <c r="AA19" s="10" t="str">
        <f t="shared" si="5"/>
        <v>Участник</v>
      </c>
    </row>
    <row r="20" spans="1:27" x14ac:dyDescent="0.4">
      <c r="A20" s="6">
        <v>42</v>
      </c>
      <c r="B20" s="6" t="s">
        <v>26</v>
      </c>
      <c r="C20" s="14" t="s">
        <v>217</v>
      </c>
      <c r="D20" s="6" t="s">
        <v>35</v>
      </c>
      <c r="E20" s="6" t="s">
        <v>83</v>
      </c>
      <c r="F20" s="6"/>
      <c r="G20" s="7" t="str">
        <f t="shared" si="0"/>
        <v>Р</v>
      </c>
      <c r="H20" s="7" t="str">
        <f t="shared" si="1"/>
        <v>В</v>
      </c>
      <c r="I20" s="6">
        <v>760184</v>
      </c>
      <c r="J20" s="8">
        <v>6</v>
      </c>
      <c r="K20" s="6" t="s">
        <v>169</v>
      </c>
      <c r="L20" s="6" t="s">
        <v>15</v>
      </c>
      <c r="M20" s="6">
        <v>4</v>
      </c>
      <c r="N20" s="6">
        <v>1.5</v>
      </c>
      <c r="O20" s="6">
        <v>0</v>
      </c>
      <c r="P20" s="6">
        <v>0</v>
      </c>
      <c r="Q20" s="6">
        <v>4</v>
      </c>
      <c r="R20" s="6">
        <v>0</v>
      </c>
      <c r="S20" s="6">
        <v>2</v>
      </c>
      <c r="T20" s="6"/>
      <c r="U20" s="6"/>
      <c r="V20" s="6"/>
      <c r="W20" s="6"/>
      <c r="X20" s="9">
        <f t="shared" si="2"/>
        <v>11.5</v>
      </c>
      <c r="Y20" s="10">
        <v>34</v>
      </c>
      <c r="Z20" s="11">
        <f t="shared" si="3"/>
        <v>0.33823529411764708</v>
      </c>
      <c r="AA20" s="10" t="str">
        <f t="shared" si="5"/>
        <v>Участник</v>
      </c>
    </row>
    <row r="21" spans="1:27" x14ac:dyDescent="0.4">
      <c r="A21" s="6">
        <v>43</v>
      </c>
      <c r="B21" s="6" t="s">
        <v>26</v>
      </c>
      <c r="C21" s="14" t="s">
        <v>211</v>
      </c>
      <c r="D21" s="6" t="s">
        <v>179</v>
      </c>
      <c r="E21" s="6" t="s">
        <v>64</v>
      </c>
      <c r="F21" s="6"/>
      <c r="G21" s="7" t="str">
        <f t="shared" si="0"/>
        <v>П</v>
      </c>
      <c r="H21" s="7" t="str">
        <f t="shared" si="1"/>
        <v>П</v>
      </c>
      <c r="I21" s="6">
        <v>760184</v>
      </c>
      <c r="J21" s="8">
        <v>6</v>
      </c>
      <c r="K21" s="6" t="s">
        <v>36</v>
      </c>
      <c r="L21" s="6" t="s">
        <v>15</v>
      </c>
      <c r="M21" s="6">
        <v>3</v>
      </c>
      <c r="N21" s="6">
        <v>1.5</v>
      </c>
      <c r="O21" s="6">
        <v>6</v>
      </c>
      <c r="P21" s="6">
        <v>1</v>
      </c>
      <c r="Q21" s="6">
        <v>0</v>
      </c>
      <c r="R21" s="6">
        <v>0</v>
      </c>
      <c r="S21" s="6">
        <v>0</v>
      </c>
      <c r="T21" s="6"/>
      <c r="U21" s="6"/>
      <c r="V21" s="6"/>
      <c r="W21" s="6"/>
      <c r="X21" s="9">
        <f t="shared" si="2"/>
        <v>11.5</v>
      </c>
      <c r="Y21" s="10">
        <v>34</v>
      </c>
      <c r="Z21" s="11">
        <f t="shared" si="3"/>
        <v>0.33823529411764708</v>
      </c>
      <c r="AA21" s="10" t="str">
        <f t="shared" si="5"/>
        <v>Участник</v>
      </c>
    </row>
    <row r="22" spans="1:27" x14ac:dyDescent="0.4">
      <c r="A22" s="6">
        <v>44</v>
      </c>
      <c r="B22" s="6" t="s">
        <v>26</v>
      </c>
      <c r="C22" s="14" t="s">
        <v>209</v>
      </c>
      <c r="D22" s="6" t="s">
        <v>108</v>
      </c>
      <c r="E22" s="6" t="s">
        <v>186</v>
      </c>
      <c r="F22" s="6"/>
      <c r="G22" s="7" t="str">
        <f t="shared" si="0"/>
        <v>М</v>
      </c>
      <c r="H22" s="7" t="str">
        <f t="shared" si="1"/>
        <v>Р</v>
      </c>
      <c r="I22" s="6">
        <v>760184</v>
      </c>
      <c r="J22" s="8">
        <v>6</v>
      </c>
      <c r="K22" s="6" t="s">
        <v>173</v>
      </c>
      <c r="L22" s="6" t="s">
        <v>15</v>
      </c>
      <c r="M22" s="6">
        <v>2</v>
      </c>
      <c r="N22" s="6">
        <v>1.5</v>
      </c>
      <c r="O22" s="6">
        <v>5</v>
      </c>
      <c r="P22" s="6">
        <v>0</v>
      </c>
      <c r="Q22" s="6">
        <v>2</v>
      </c>
      <c r="R22" s="6">
        <v>0</v>
      </c>
      <c r="S22" s="6">
        <v>1</v>
      </c>
      <c r="T22" s="6"/>
      <c r="U22" s="6"/>
      <c r="V22" s="6"/>
      <c r="W22" s="6"/>
      <c r="X22" s="9">
        <f t="shared" si="2"/>
        <v>11.5</v>
      </c>
      <c r="Y22" s="10">
        <v>34</v>
      </c>
      <c r="Z22" s="11">
        <f t="shared" si="3"/>
        <v>0.33823529411764708</v>
      </c>
      <c r="AA22" s="10" t="str">
        <f t="shared" si="5"/>
        <v>Участник</v>
      </c>
    </row>
    <row r="23" spans="1:27" x14ac:dyDescent="0.4">
      <c r="A23" s="6">
        <v>48</v>
      </c>
      <c r="B23" s="6" t="s">
        <v>26</v>
      </c>
      <c r="C23" s="14" t="s">
        <v>221</v>
      </c>
      <c r="D23" s="6" t="s">
        <v>27</v>
      </c>
      <c r="E23" s="6" t="s">
        <v>32</v>
      </c>
      <c r="F23" s="6"/>
      <c r="G23" s="7" t="str">
        <f t="shared" si="0"/>
        <v>Д</v>
      </c>
      <c r="H23" s="7" t="str">
        <f t="shared" si="1"/>
        <v>В</v>
      </c>
      <c r="I23" s="6">
        <v>760184</v>
      </c>
      <c r="J23" s="8">
        <v>6</v>
      </c>
      <c r="K23" s="6" t="s">
        <v>160</v>
      </c>
      <c r="L23" s="6" t="s">
        <v>15</v>
      </c>
      <c r="M23" s="6">
        <v>3</v>
      </c>
      <c r="N23" s="6">
        <v>1.5</v>
      </c>
      <c r="O23" s="6">
        <v>2</v>
      </c>
      <c r="P23" s="6">
        <v>0</v>
      </c>
      <c r="Q23" s="6">
        <v>3</v>
      </c>
      <c r="R23" s="6">
        <v>0</v>
      </c>
      <c r="S23" s="6">
        <v>1</v>
      </c>
      <c r="T23" s="6"/>
      <c r="U23" s="6"/>
      <c r="V23" s="6"/>
      <c r="W23" s="6"/>
      <c r="X23" s="9">
        <f t="shared" si="2"/>
        <v>10.5</v>
      </c>
      <c r="Y23" s="10">
        <v>34</v>
      </c>
      <c r="Z23" s="11">
        <f t="shared" si="3"/>
        <v>0.30882352941176472</v>
      </c>
      <c r="AA23" s="10" t="str">
        <f t="shared" si="5"/>
        <v>Участник</v>
      </c>
    </row>
    <row r="24" spans="1:27" x14ac:dyDescent="0.4">
      <c r="A24" s="6">
        <v>49</v>
      </c>
      <c r="B24" s="6" t="s">
        <v>26</v>
      </c>
      <c r="C24" s="14" t="s">
        <v>222</v>
      </c>
      <c r="D24" s="6" t="s">
        <v>27</v>
      </c>
      <c r="E24" s="6" t="s">
        <v>150</v>
      </c>
      <c r="F24" s="6"/>
      <c r="G24" s="7" t="str">
        <f t="shared" si="0"/>
        <v>Д</v>
      </c>
      <c r="H24" s="7" t="str">
        <f t="shared" si="1"/>
        <v>К</v>
      </c>
      <c r="I24" s="6">
        <v>760184</v>
      </c>
      <c r="J24" s="8">
        <v>6</v>
      </c>
      <c r="K24" s="6" t="s">
        <v>161</v>
      </c>
      <c r="L24" s="6" t="s">
        <v>15</v>
      </c>
      <c r="M24" s="6">
        <v>4</v>
      </c>
      <c r="N24" s="6">
        <v>1.5</v>
      </c>
      <c r="O24" s="6">
        <v>1</v>
      </c>
      <c r="P24" s="6">
        <v>2</v>
      </c>
      <c r="Q24" s="6">
        <v>2</v>
      </c>
      <c r="R24" s="6">
        <v>0</v>
      </c>
      <c r="S24" s="6">
        <v>0</v>
      </c>
      <c r="T24" s="6"/>
      <c r="U24" s="6"/>
      <c r="V24" s="6"/>
      <c r="W24" s="6"/>
      <c r="X24" s="9">
        <f t="shared" si="2"/>
        <v>10.5</v>
      </c>
      <c r="Y24" s="10">
        <v>34</v>
      </c>
      <c r="Z24" s="11">
        <f t="shared" si="3"/>
        <v>0.30882352941176472</v>
      </c>
      <c r="AA24" s="10" t="str">
        <f t="shared" si="5"/>
        <v>Участник</v>
      </c>
    </row>
    <row r="25" spans="1:27" x14ac:dyDescent="0.4">
      <c r="A25" s="6">
        <v>53</v>
      </c>
      <c r="B25" s="6" t="s">
        <v>23</v>
      </c>
      <c r="C25" s="14" t="s">
        <v>219</v>
      </c>
      <c r="D25" s="6" t="s">
        <v>72</v>
      </c>
      <c r="E25" s="6" t="s">
        <v>183</v>
      </c>
      <c r="F25" s="6"/>
      <c r="G25" s="7" t="str">
        <f t="shared" si="0"/>
        <v>М</v>
      </c>
      <c r="H25" s="7" t="str">
        <f t="shared" si="1"/>
        <v>А</v>
      </c>
      <c r="I25" s="6">
        <v>760184</v>
      </c>
      <c r="J25" s="8">
        <v>6</v>
      </c>
      <c r="K25" s="6" t="s">
        <v>166</v>
      </c>
      <c r="L25" s="6" t="s">
        <v>15</v>
      </c>
      <c r="M25" s="6">
        <v>2</v>
      </c>
      <c r="N25" s="6">
        <v>1.5</v>
      </c>
      <c r="O25" s="6">
        <v>2</v>
      </c>
      <c r="P25" s="6">
        <v>1</v>
      </c>
      <c r="Q25" s="6">
        <v>0</v>
      </c>
      <c r="R25" s="6">
        <v>1</v>
      </c>
      <c r="S25" s="6">
        <v>1</v>
      </c>
      <c r="T25" s="6"/>
      <c r="U25" s="6"/>
      <c r="V25" s="6"/>
      <c r="W25" s="6"/>
      <c r="X25" s="9">
        <f t="shared" si="2"/>
        <v>8.5</v>
      </c>
      <c r="Y25" s="10">
        <v>34</v>
      </c>
      <c r="Z25" s="11">
        <f t="shared" si="3"/>
        <v>0.25</v>
      </c>
      <c r="AA25" s="10" t="str">
        <f t="shared" ref="AA25:AA35" si="6">IF(X25&gt;75%*Y25,"Победитель",IF(X25&gt;50%*Y25,"Призёр","Участник"))</f>
        <v>Участник</v>
      </c>
    </row>
    <row r="26" spans="1:27" x14ac:dyDescent="0.4">
      <c r="A26" s="6">
        <v>54</v>
      </c>
      <c r="B26" s="6" t="s">
        <v>23</v>
      </c>
      <c r="C26" s="14" t="s">
        <v>223</v>
      </c>
      <c r="D26" s="6" t="s">
        <v>100</v>
      </c>
      <c r="E26" s="6" t="s">
        <v>28</v>
      </c>
      <c r="F26" s="6"/>
      <c r="G26" s="7" t="str">
        <f t="shared" si="0"/>
        <v>В</v>
      </c>
      <c r="H26" s="7" t="str">
        <f t="shared" si="1"/>
        <v>М</v>
      </c>
      <c r="I26" s="6">
        <v>760184</v>
      </c>
      <c r="J26" s="8">
        <v>6</v>
      </c>
      <c r="K26" s="6" t="s">
        <v>167</v>
      </c>
      <c r="L26" s="6" t="s">
        <v>15</v>
      </c>
      <c r="M26" s="6">
        <v>1</v>
      </c>
      <c r="N26" s="6">
        <v>1.5</v>
      </c>
      <c r="O26" s="6">
        <v>0</v>
      </c>
      <c r="P26" s="6">
        <v>1</v>
      </c>
      <c r="Q26" s="6">
        <v>4</v>
      </c>
      <c r="R26" s="6">
        <v>0</v>
      </c>
      <c r="S26" s="6">
        <v>1</v>
      </c>
      <c r="T26" s="6"/>
      <c r="U26" s="6"/>
      <c r="V26" s="6"/>
      <c r="W26" s="6"/>
      <c r="X26" s="9">
        <f t="shared" si="2"/>
        <v>8.5</v>
      </c>
      <c r="Y26" s="10">
        <v>34</v>
      </c>
      <c r="Z26" s="11">
        <f t="shared" si="3"/>
        <v>0.25</v>
      </c>
      <c r="AA26" s="10" t="str">
        <f t="shared" si="6"/>
        <v>Участник</v>
      </c>
    </row>
    <row r="27" spans="1:27" x14ac:dyDescent="0.4">
      <c r="A27" s="6">
        <v>56</v>
      </c>
      <c r="B27" s="6" t="s">
        <v>23</v>
      </c>
      <c r="C27" s="14" t="s">
        <v>224</v>
      </c>
      <c r="D27" s="6" t="s">
        <v>184</v>
      </c>
      <c r="E27" s="6" t="s">
        <v>185</v>
      </c>
      <c r="F27" s="6"/>
      <c r="G27" s="7" t="str">
        <f t="shared" si="0"/>
        <v>И</v>
      </c>
      <c r="H27" s="7" t="str">
        <f t="shared" si="1"/>
        <v>А</v>
      </c>
      <c r="I27" s="6">
        <v>760184</v>
      </c>
      <c r="J27" s="8">
        <v>6</v>
      </c>
      <c r="K27" s="6" t="s">
        <v>168</v>
      </c>
      <c r="L27" s="6" t="s">
        <v>15</v>
      </c>
      <c r="M27" s="6">
        <v>1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6</v>
      </c>
      <c r="T27" s="6"/>
      <c r="U27" s="6"/>
      <c r="V27" s="6"/>
      <c r="W27" s="6"/>
      <c r="X27" s="9">
        <f t="shared" si="2"/>
        <v>8</v>
      </c>
      <c r="Y27" s="10">
        <v>34</v>
      </c>
      <c r="Z27" s="11">
        <f t="shared" si="3"/>
        <v>0.23529411764705882</v>
      </c>
      <c r="AA27" s="10" t="str">
        <f t="shared" si="6"/>
        <v>Участник</v>
      </c>
    </row>
    <row r="28" spans="1:27" x14ac:dyDescent="0.4">
      <c r="A28" s="6">
        <v>59</v>
      </c>
      <c r="B28" s="6" t="s">
        <v>26</v>
      </c>
      <c r="C28" s="14" t="s">
        <v>225</v>
      </c>
      <c r="D28" s="6" t="s">
        <v>108</v>
      </c>
      <c r="E28" s="6" t="s">
        <v>57</v>
      </c>
      <c r="F28" s="6"/>
      <c r="G28" s="7" t="str">
        <f t="shared" si="0"/>
        <v>М</v>
      </c>
      <c r="H28" s="7" t="str">
        <f t="shared" si="1"/>
        <v>А</v>
      </c>
      <c r="I28" s="6">
        <v>760184</v>
      </c>
      <c r="J28" s="8">
        <v>6</v>
      </c>
      <c r="K28" s="6" t="s">
        <v>187</v>
      </c>
      <c r="L28" s="6" t="s">
        <v>15</v>
      </c>
      <c r="M28" s="6">
        <v>0</v>
      </c>
      <c r="N28" s="6">
        <v>2.5</v>
      </c>
      <c r="O28" s="6">
        <v>3</v>
      </c>
      <c r="P28" s="6">
        <v>0</v>
      </c>
      <c r="Q28" s="6">
        <v>2</v>
      </c>
      <c r="R28" s="6">
        <v>0</v>
      </c>
      <c r="S28" s="6">
        <v>0</v>
      </c>
      <c r="T28" s="6"/>
      <c r="U28" s="6"/>
      <c r="V28" s="6"/>
      <c r="W28" s="6"/>
      <c r="X28" s="9">
        <f t="shared" si="2"/>
        <v>7.5</v>
      </c>
      <c r="Y28" s="10">
        <v>34</v>
      </c>
      <c r="Z28" s="11">
        <f t="shared" si="3"/>
        <v>0.22058823529411764</v>
      </c>
      <c r="AA28" s="10" t="str">
        <f t="shared" si="6"/>
        <v>Участник</v>
      </c>
    </row>
    <row r="29" spans="1:27" x14ac:dyDescent="0.4">
      <c r="A29" s="6">
        <v>61</v>
      </c>
      <c r="B29" s="6" t="s">
        <v>23</v>
      </c>
      <c r="C29" s="14" t="s">
        <v>213</v>
      </c>
      <c r="D29" s="6" t="s">
        <v>181</v>
      </c>
      <c r="E29" s="6" t="s">
        <v>89</v>
      </c>
      <c r="F29" s="6"/>
      <c r="G29" s="7" t="str">
        <f t="shared" si="0"/>
        <v>А</v>
      </c>
      <c r="H29" s="7" t="str">
        <f t="shared" si="1"/>
        <v>П</v>
      </c>
      <c r="I29" s="6">
        <v>760184</v>
      </c>
      <c r="J29" s="8">
        <v>6</v>
      </c>
      <c r="K29" s="6" t="s">
        <v>164</v>
      </c>
      <c r="L29" s="6" t="s">
        <v>15</v>
      </c>
      <c r="M29" s="6">
        <v>3</v>
      </c>
      <c r="N29" s="6">
        <v>2.5</v>
      </c>
      <c r="O29" s="6">
        <v>0</v>
      </c>
      <c r="P29" s="6">
        <v>0</v>
      </c>
      <c r="Q29" s="6">
        <v>0</v>
      </c>
      <c r="R29" s="6">
        <v>0</v>
      </c>
      <c r="S29" s="6">
        <v>1</v>
      </c>
      <c r="T29" s="6"/>
      <c r="U29" s="6"/>
      <c r="V29" s="6"/>
      <c r="W29" s="6"/>
      <c r="X29" s="9">
        <f t="shared" si="2"/>
        <v>6.5</v>
      </c>
      <c r="Y29" s="10">
        <v>34</v>
      </c>
      <c r="Z29" s="11">
        <f t="shared" si="3"/>
        <v>0.19117647058823528</v>
      </c>
      <c r="AA29" s="10" t="str">
        <f t="shared" si="6"/>
        <v>Участник</v>
      </c>
    </row>
    <row r="30" spans="1:27" x14ac:dyDescent="0.4">
      <c r="A30" s="6">
        <v>68</v>
      </c>
      <c r="B30" s="6" t="s">
        <v>23</v>
      </c>
      <c r="C30" s="14" t="s">
        <v>213</v>
      </c>
      <c r="D30" s="6" t="s">
        <v>106</v>
      </c>
      <c r="E30" s="6" t="s">
        <v>153</v>
      </c>
      <c r="F30" s="6"/>
      <c r="G30" s="7" t="str">
        <f t="shared" ref="G30:G46" si="7">LEFT(D30,1)</f>
        <v>Я</v>
      </c>
      <c r="H30" s="7" t="str">
        <f t="shared" ref="H30:H46" si="8">LEFT(E30,1)</f>
        <v>В</v>
      </c>
      <c r="I30" s="6">
        <v>760184</v>
      </c>
      <c r="J30" s="8">
        <v>6</v>
      </c>
      <c r="K30" s="6" t="s">
        <v>171</v>
      </c>
      <c r="L30" s="6" t="s">
        <v>15</v>
      </c>
      <c r="M30" s="6">
        <v>1</v>
      </c>
      <c r="N30" s="6">
        <v>0.5</v>
      </c>
      <c r="O30" s="6">
        <v>0</v>
      </c>
      <c r="P30" s="6">
        <v>0</v>
      </c>
      <c r="Q30" s="6">
        <v>4</v>
      </c>
      <c r="R30" s="6">
        <v>0</v>
      </c>
      <c r="S30" s="6">
        <v>0</v>
      </c>
      <c r="T30" s="6"/>
      <c r="U30" s="6"/>
      <c r="V30" s="6"/>
      <c r="W30" s="6"/>
      <c r="X30" s="9">
        <f t="shared" ref="X30:X46" si="9">SUM(M30:W30)</f>
        <v>5.5</v>
      </c>
      <c r="Y30" s="10">
        <v>34</v>
      </c>
      <c r="Z30" s="11">
        <f t="shared" ref="Z30:Z46" si="10">X30/Y30</f>
        <v>0.16176470588235295</v>
      </c>
      <c r="AA30" s="10" t="str">
        <f t="shared" si="6"/>
        <v>Участник</v>
      </c>
    </row>
    <row r="31" spans="1:27" x14ac:dyDescent="0.4">
      <c r="A31" s="6">
        <v>71</v>
      </c>
      <c r="B31" s="6" t="s">
        <v>23</v>
      </c>
      <c r="C31" s="14" t="s">
        <v>224</v>
      </c>
      <c r="D31" s="6" t="s">
        <v>194</v>
      </c>
      <c r="E31" s="6" t="s">
        <v>195</v>
      </c>
      <c r="F31" s="6"/>
      <c r="G31" s="7" t="str">
        <f t="shared" si="7"/>
        <v>М</v>
      </c>
      <c r="H31" s="7" t="str">
        <f t="shared" si="8"/>
        <v>Н</v>
      </c>
      <c r="I31" s="6">
        <v>760184</v>
      </c>
      <c r="J31" s="8">
        <v>7</v>
      </c>
      <c r="K31" s="6" t="s">
        <v>137</v>
      </c>
      <c r="L31" s="6" t="s">
        <v>15</v>
      </c>
      <c r="M31" s="6">
        <v>7</v>
      </c>
      <c r="N31" s="6">
        <v>9</v>
      </c>
      <c r="O31" s="6">
        <v>1</v>
      </c>
      <c r="P31" s="6">
        <v>7</v>
      </c>
      <c r="Q31" s="6">
        <v>3</v>
      </c>
      <c r="R31" s="6">
        <v>4</v>
      </c>
      <c r="S31" s="6">
        <v>3</v>
      </c>
      <c r="T31" s="6"/>
      <c r="U31" s="6"/>
      <c r="V31" s="6"/>
      <c r="W31" s="6"/>
      <c r="X31" s="9">
        <f t="shared" si="9"/>
        <v>34</v>
      </c>
      <c r="Y31" s="6">
        <v>38</v>
      </c>
      <c r="Z31" s="11">
        <f t="shared" si="10"/>
        <v>0.89473684210526316</v>
      </c>
      <c r="AA31" s="12" t="str">
        <f t="shared" si="6"/>
        <v>Победитель</v>
      </c>
    </row>
    <row r="32" spans="1:27" x14ac:dyDescent="0.4">
      <c r="A32" s="6">
        <v>72</v>
      </c>
      <c r="B32" s="6" t="s">
        <v>23</v>
      </c>
      <c r="C32" s="14" t="s">
        <v>214</v>
      </c>
      <c r="D32" s="6" t="s">
        <v>193</v>
      </c>
      <c r="E32" s="6" t="s">
        <v>79</v>
      </c>
      <c r="F32" s="6"/>
      <c r="G32" s="7" t="str">
        <f t="shared" si="7"/>
        <v>Л</v>
      </c>
      <c r="H32" s="7" t="str">
        <f t="shared" si="8"/>
        <v>Д</v>
      </c>
      <c r="I32" s="6">
        <v>760184</v>
      </c>
      <c r="J32" s="8">
        <v>7</v>
      </c>
      <c r="K32" s="6" t="s">
        <v>136</v>
      </c>
      <c r="L32" s="6" t="s">
        <v>15</v>
      </c>
      <c r="M32" s="6">
        <v>7</v>
      </c>
      <c r="N32" s="6">
        <v>9</v>
      </c>
      <c r="O32" s="6">
        <v>1</v>
      </c>
      <c r="P32" s="6">
        <v>7</v>
      </c>
      <c r="Q32" s="6">
        <v>3</v>
      </c>
      <c r="R32" s="6">
        <v>3</v>
      </c>
      <c r="S32" s="6">
        <v>3</v>
      </c>
      <c r="T32" s="6"/>
      <c r="U32" s="6"/>
      <c r="V32" s="6"/>
      <c r="W32" s="6"/>
      <c r="X32" s="9">
        <f t="shared" si="9"/>
        <v>33</v>
      </c>
      <c r="Y32" s="6">
        <v>38</v>
      </c>
      <c r="Z32" s="11">
        <f t="shared" si="10"/>
        <v>0.86842105263157898</v>
      </c>
      <c r="AA32" s="12" t="str">
        <f t="shared" si="6"/>
        <v>Победитель</v>
      </c>
    </row>
    <row r="33" spans="1:27" x14ac:dyDescent="0.4">
      <c r="A33" s="6">
        <v>75</v>
      </c>
      <c r="B33" s="6" t="s">
        <v>23</v>
      </c>
      <c r="C33" s="14" t="s">
        <v>222</v>
      </c>
      <c r="D33" s="6" t="s">
        <v>96</v>
      </c>
      <c r="E33" s="6" t="s">
        <v>25</v>
      </c>
      <c r="F33" s="6"/>
      <c r="G33" s="7" t="str">
        <f t="shared" si="7"/>
        <v>А</v>
      </c>
      <c r="H33" s="7" t="str">
        <f t="shared" si="8"/>
        <v>С</v>
      </c>
      <c r="I33" s="6">
        <v>760184</v>
      </c>
      <c r="J33" s="8">
        <v>7</v>
      </c>
      <c r="K33" s="6" t="s">
        <v>138</v>
      </c>
      <c r="L33" s="6" t="s">
        <v>15</v>
      </c>
      <c r="M33" s="6">
        <v>7</v>
      </c>
      <c r="N33" s="6">
        <v>9</v>
      </c>
      <c r="O33" s="6">
        <v>0</v>
      </c>
      <c r="P33" s="6">
        <v>7</v>
      </c>
      <c r="Q33" s="6">
        <v>3</v>
      </c>
      <c r="R33" s="6">
        <v>3</v>
      </c>
      <c r="S33" s="6">
        <v>4</v>
      </c>
      <c r="T33" s="6"/>
      <c r="U33" s="6"/>
      <c r="V33" s="6"/>
      <c r="W33" s="6"/>
      <c r="X33" s="9">
        <f t="shared" si="9"/>
        <v>33</v>
      </c>
      <c r="Y33" s="6">
        <v>38</v>
      </c>
      <c r="Z33" s="11">
        <f t="shared" si="10"/>
        <v>0.86842105263157898</v>
      </c>
      <c r="AA33" s="12" t="str">
        <f t="shared" si="6"/>
        <v>Победитель</v>
      </c>
    </row>
    <row r="34" spans="1:27" x14ac:dyDescent="0.4">
      <c r="A34" s="6">
        <v>79</v>
      </c>
      <c r="B34" s="6" t="s">
        <v>23</v>
      </c>
      <c r="C34" s="14" t="s">
        <v>214</v>
      </c>
      <c r="D34" s="6" t="s">
        <v>39</v>
      </c>
      <c r="E34" s="6" t="s">
        <v>79</v>
      </c>
      <c r="F34" s="6"/>
      <c r="G34" s="7" t="str">
        <f t="shared" si="7"/>
        <v>Е</v>
      </c>
      <c r="H34" s="7" t="str">
        <f t="shared" si="8"/>
        <v>Д</v>
      </c>
      <c r="I34" s="6">
        <v>760184</v>
      </c>
      <c r="J34" s="8">
        <v>7</v>
      </c>
      <c r="K34" s="6" t="s">
        <v>94</v>
      </c>
      <c r="L34" s="6" t="s">
        <v>15</v>
      </c>
      <c r="M34" s="6">
        <v>7</v>
      </c>
      <c r="N34" s="6">
        <v>9</v>
      </c>
      <c r="O34" s="6">
        <v>1</v>
      </c>
      <c r="P34" s="6">
        <v>5</v>
      </c>
      <c r="Q34" s="6">
        <v>1</v>
      </c>
      <c r="R34" s="6">
        <v>3</v>
      </c>
      <c r="S34" s="6">
        <v>5</v>
      </c>
      <c r="T34" s="6"/>
      <c r="U34" s="6"/>
      <c r="V34" s="6"/>
      <c r="W34" s="6"/>
      <c r="X34" s="9">
        <f t="shared" si="9"/>
        <v>31</v>
      </c>
      <c r="Y34" s="6">
        <v>38</v>
      </c>
      <c r="Z34" s="11">
        <f t="shared" si="10"/>
        <v>0.81578947368421051</v>
      </c>
      <c r="AA34" s="12" t="str">
        <f t="shared" si="6"/>
        <v>Победитель</v>
      </c>
    </row>
    <row r="35" spans="1:27" x14ac:dyDescent="0.4">
      <c r="A35" s="6">
        <v>80</v>
      </c>
      <c r="B35" s="6" t="s">
        <v>26</v>
      </c>
      <c r="C35" s="14" t="s">
        <v>213</v>
      </c>
      <c r="D35" s="6" t="s">
        <v>72</v>
      </c>
      <c r="E35" s="6" t="s">
        <v>52</v>
      </c>
      <c r="F35" s="6"/>
      <c r="G35" s="7" t="str">
        <f t="shared" si="7"/>
        <v>М</v>
      </c>
      <c r="H35" s="7" t="str">
        <f t="shared" si="8"/>
        <v>А</v>
      </c>
      <c r="I35" s="6">
        <v>760184</v>
      </c>
      <c r="J35" s="8">
        <v>7</v>
      </c>
      <c r="K35" s="6" t="s">
        <v>139</v>
      </c>
      <c r="L35" s="6" t="s">
        <v>15</v>
      </c>
      <c r="M35" s="6">
        <v>6</v>
      </c>
      <c r="N35" s="6">
        <v>9</v>
      </c>
      <c r="O35" s="6">
        <v>1</v>
      </c>
      <c r="P35" s="6">
        <v>7</v>
      </c>
      <c r="Q35" s="6">
        <v>3</v>
      </c>
      <c r="R35" s="6">
        <v>3</v>
      </c>
      <c r="S35" s="6">
        <v>2</v>
      </c>
      <c r="T35" s="6"/>
      <c r="U35" s="6"/>
      <c r="V35" s="6"/>
      <c r="W35" s="6"/>
      <c r="X35" s="9">
        <f t="shared" si="9"/>
        <v>31</v>
      </c>
      <c r="Y35" s="6">
        <v>38</v>
      </c>
      <c r="Z35" s="11">
        <f t="shared" si="10"/>
        <v>0.81578947368421051</v>
      </c>
      <c r="AA35" s="12" t="str">
        <f t="shared" si="6"/>
        <v>Победитель</v>
      </c>
    </row>
    <row r="36" spans="1:27" x14ac:dyDescent="0.4">
      <c r="A36" s="6">
        <v>84</v>
      </c>
      <c r="B36" s="6" t="s">
        <v>23</v>
      </c>
      <c r="C36" s="14" t="s">
        <v>220</v>
      </c>
      <c r="D36" s="6" t="s">
        <v>70</v>
      </c>
      <c r="E36" s="6" t="s">
        <v>196</v>
      </c>
      <c r="F36" s="6"/>
      <c r="G36" s="7" t="str">
        <f t="shared" si="7"/>
        <v>И</v>
      </c>
      <c r="H36" s="7" t="str">
        <f t="shared" si="8"/>
        <v>В</v>
      </c>
      <c r="I36" s="6">
        <v>760184</v>
      </c>
      <c r="J36" s="8">
        <v>7</v>
      </c>
      <c r="K36" s="6" t="s">
        <v>197</v>
      </c>
      <c r="L36" s="6" t="s">
        <v>15</v>
      </c>
      <c r="M36" s="6">
        <v>7</v>
      </c>
      <c r="N36" s="6">
        <v>9</v>
      </c>
      <c r="O36" s="6">
        <v>0</v>
      </c>
      <c r="P36" s="6">
        <v>6</v>
      </c>
      <c r="Q36" s="6">
        <v>2</v>
      </c>
      <c r="R36" s="6">
        <v>3</v>
      </c>
      <c r="S36" s="6">
        <v>3</v>
      </c>
      <c r="T36" s="6"/>
      <c r="U36" s="6"/>
      <c r="V36" s="6"/>
      <c r="W36" s="6"/>
      <c r="X36" s="9">
        <f t="shared" si="9"/>
        <v>30</v>
      </c>
      <c r="Y36" s="6">
        <v>38</v>
      </c>
      <c r="Z36" s="11">
        <f t="shared" si="10"/>
        <v>0.78947368421052633</v>
      </c>
      <c r="AA36" s="10" t="str">
        <f t="shared" ref="AA36:AA45" si="11">IF(X36&gt;75%*Y36,"Победитель",IF(X36&gt;50%*Y36,"Призёр","Участник"))</f>
        <v>Победитель</v>
      </c>
    </row>
    <row r="37" spans="1:27" x14ac:dyDescent="0.4">
      <c r="A37" s="6">
        <v>86</v>
      </c>
      <c r="B37" s="6" t="s">
        <v>23</v>
      </c>
      <c r="C37" s="14" t="s">
        <v>213</v>
      </c>
      <c r="D37" s="6" t="s">
        <v>126</v>
      </c>
      <c r="E37" s="6" t="s">
        <v>76</v>
      </c>
      <c r="F37" s="6"/>
      <c r="G37" s="7" t="str">
        <f t="shared" si="7"/>
        <v>Ю</v>
      </c>
      <c r="H37" s="7" t="str">
        <f t="shared" si="8"/>
        <v>И</v>
      </c>
      <c r="I37" s="6">
        <v>760184</v>
      </c>
      <c r="J37" s="8">
        <v>7</v>
      </c>
      <c r="K37" s="6" t="s">
        <v>97</v>
      </c>
      <c r="L37" s="6" t="s">
        <v>15</v>
      </c>
      <c r="M37" s="6">
        <v>7</v>
      </c>
      <c r="N37" s="6">
        <v>8</v>
      </c>
      <c r="O37" s="6">
        <v>0</v>
      </c>
      <c r="P37" s="6">
        <v>6</v>
      </c>
      <c r="Q37" s="6">
        <v>1</v>
      </c>
      <c r="R37" s="6">
        <v>3</v>
      </c>
      <c r="S37" s="6">
        <v>4</v>
      </c>
      <c r="T37" s="6"/>
      <c r="U37" s="6"/>
      <c r="V37" s="6"/>
      <c r="W37" s="6"/>
      <c r="X37" s="9">
        <f t="shared" si="9"/>
        <v>29</v>
      </c>
      <c r="Y37" s="6">
        <v>38</v>
      </c>
      <c r="Z37" s="11">
        <f t="shared" si="10"/>
        <v>0.76315789473684215</v>
      </c>
      <c r="AA37" s="10" t="str">
        <f t="shared" si="11"/>
        <v>Победитель</v>
      </c>
    </row>
    <row r="38" spans="1:27" x14ac:dyDescent="0.4">
      <c r="A38" s="6">
        <v>89</v>
      </c>
      <c r="B38" s="6" t="s">
        <v>23</v>
      </c>
      <c r="C38" s="14" t="s">
        <v>216</v>
      </c>
      <c r="D38" s="6" t="s">
        <v>24</v>
      </c>
      <c r="E38" s="6" t="s">
        <v>42</v>
      </c>
      <c r="F38" s="6"/>
      <c r="G38" s="7" t="str">
        <f t="shared" si="7"/>
        <v>Е</v>
      </c>
      <c r="H38" s="7" t="str">
        <f t="shared" si="8"/>
        <v>Ю</v>
      </c>
      <c r="I38" s="6">
        <v>760184</v>
      </c>
      <c r="J38" s="8">
        <v>7</v>
      </c>
      <c r="K38" s="6" t="s">
        <v>95</v>
      </c>
      <c r="L38" s="6" t="s">
        <v>15</v>
      </c>
      <c r="M38" s="6">
        <v>7</v>
      </c>
      <c r="N38" s="6">
        <v>8</v>
      </c>
      <c r="O38" s="6">
        <v>0</v>
      </c>
      <c r="P38" s="6">
        <v>6</v>
      </c>
      <c r="Q38" s="6">
        <v>1</v>
      </c>
      <c r="R38" s="6">
        <v>3</v>
      </c>
      <c r="S38" s="6">
        <v>4</v>
      </c>
      <c r="T38" s="6"/>
      <c r="U38" s="6"/>
      <c r="V38" s="6"/>
      <c r="W38" s="6"/>
      <c r="X38" s="9">
        <f t="shared" si="9"/>
        <v>29</v>
      </c>
      <c r="Y38" s="6">
        <v>38</v>
      </c>
      <c r="Z38" s="11">
        <f t="shared" si="10"/>
        <v>0.76315789473684215</v>
      </c>
      <c r="AA38" s="10" t="str">
        <f t="shared" si="11"/>
        <v>Победитель</v>
      </c>
    </row>
    <row r="39" spans="1:27" x14ac:dyDescent="0.4">
      <c r="A39" s="6">
        <v>90</v>
      </c>
      <c r="B39" s="6" t="s">
        <v>26</v>
      </c>
      <c r="C39" s="14" t="s">
        <v>224</v>
      </c>
      <c r="D39" s="6" t="s">
        <v>189</v>
      </c>
      <c r="E39" s="6" t="s">
        <v>190</v>
      </c>
      <c r="F39" s="6"/>
      <c r="G39" s="7" t="str">
        <f t="shared" si="7"/>
        <v>А</v>
      </c>
      <c r="H39" s="7" t="str">
        <f t="shared" si="8"/>
        <v>М</v>
      </c>
      <c r="I39" s="6">
        <v>760184</v>
      </c>
      <c r="J39" s="8">
        <v>7</v>
      </c>
      <c r="K39" s="6" t="s">
        <v>133</v>
      </c>
      <c r="L39" s="6" t="s">
        <v>15</v>
      </c>
      <c r="M39" s="6">
        <v>7</v>
      </c>
      <c r="N39" s="6">
        <v>8</v>
      </c>
      <c r="O39" s="6">
        <v>1</v>
      </c>
      <c r="P39" s="6">
        <v>7</v>
      </c>
      <c r="Q39" s="6">
        <v>3</v>
      </c>
      <c r="R39" s="6">
        <v>2</v>
      </c>
      <c r="S39" s="6">
        <v>0</v>
      </c>
      <c r="T39" s="6"/>
      <c r="U39" s="6"/>
      <c r="V39" s="6"/>
      <c r="W39" s="6"/>
      <c r="X39" s="9">
        <f t="shared" si="9"/>
        <v>28</v>
      </c>
      <c r="Y39" s="6">
        <v>38</v>
      </c>
      <c r="Z39" s="11">
        <f t="shared" si="10"/>
        <v>0.73684210526315785</v>
      </c>
      <c r="AA39" s="10" t="str">
        <f t="shared" si="11"/>
        <v>Призёр</v>
      </c>
    </row>
    <row r="40" spans="1:27" x14ac:dyDescent="0.4">
      <c r="A40" s="6">
        <v>91</v>
      </c>
      <c r="B40" s="6" t="s">
        <v>26</v>
      </c>
      <c r="C40" s="14" t="s">
        <v>221</v>
      </c>
      <c r="D40" s="6" t="s">
        <v>69</v>
      </c>
      <c r="E40" s="6" t="s">
        <v>87</v>
      </c>
      <c r="F40" s="6"/>
      <c r="G40" s="7" t="str">
        <f t="shared" si="7"/>
        <v>И</v>
      </c>
      <c r="H40" s="7" t="str">
        <f t="shared" si="8"/>
        <v>Д</v>
      </c>
      <c r="I40" s="6">
        <v>760184</v>
      </c>
      <c r="J40" s="8">
        <v>7</v>
      </c>
      <c r="K40" s="6" t="s">
        <v>130</v>
      </c>
      <c r="L40" s="6" t="s">
        <v>15</v>
      </c>
      <c r="M40" s="6">
        <v>7</v>
      </c>
      <c r="N40" s="6">
        <v>7</v>
      </c>
      <c r="O40" s="6">
        <v>0</v>
      </c>
      <c r="P40" s="6">
        <v>6</v>
      </c>
      <c r="Q40" s="6">
        <v>1</v>
      </c>
      <c r="R40" s="6">
        <v>3</v>
      </c>
      <c r="S40" s="6">
        <v>4</v>
      </c>
      <c r="T40" s="6"/>
      <c r="U40" s="6"/>
      <c r="V40" s="6"/>
      <c r="W40" s="6"/>
      <c r="X40" s="9">
        <f t="shared" si="9"/>
        <v>28</v>
      </c>
      <c r="Y40" s="6">
        <v>38</v>
      </c>
      <c r="Z40" s="11">
        <f t="shared" si="10"/>
        <v>0.73684210526315785</v>
      </c>
      <c r="AA40" s="10" t="str">
        <f t="shared" si="11"/>
        <v>Призёр</v>
      </c>
    </row>
    <row r="41" spans="1:27" x14ac:dyDescent="0.4">
      <c r="A41" s="6">
        <v>95</v>
      </c>
      <c r="B41" s="6" t="s">
        <v>26</v>
      </c>
      <c r="C41" s="14" t="s">
        <v>224</v>
      </c>
      <c r="D41" s="6" t="s">
        <v>191</v>
      </c>
      <c r="E41" s="6" t="s">
        <v>192</v>
      </c>
      <c r="F41" s="6"/>
      <c r="G41" s="7" t="str">
        <f t="shared" si="7"/>
        <v>Г</v>
      </c>
      <c r="H41" s="7" t="str">
        <f t="shared" si="8"/>
        <v>Г</v>
      </c>
      <c r="I41" s="6">
        <v>760184</v>
      </c>
      <c r="J41" s="8">
        <v>7</v>
      </c>
      <c r="K41" s="6" t="s">
        <v>135</v>
      </c>
      <c r="L41" s="6" t="s">
        <v>15</v>
      </c>
      <c r="M41" s="6">
        <v>7</v>
      </c>
      <c r="N41" s="6">
        <v>9</v>
      </c>
      <c r="O41" s="6">
        <v>1</v>
      </c>
      <c r="P41" s="6">
        <v>7</v>
      </c>
      <c r="Q41" s="6">
        <v>2</v>
      </c>
      <c r="R41" s="6">
        <v>1</v>
      </c>
      <c r="S41" s="6">
        <v>0</v>
      </c>
      <c r="T41" s="6"/>
      <c r="U41" s="6"/>
      <c r="V41" s="6"/>
      <c r="W41" s="6"/>
      <c r="X41" s="9">
        <f t="shared" si="9"/>
        <v>27</v>
      </c>
      <c r="Y41" s="6">
        <v>38</v>
      </c>
      <c r="Z41" s="11">
        <f t="shared" si="10"/>
        <v>0.71052631578947367</v>
      </c>
      <c r="AA41" s="10" t="str">
        <f t="shared" si="11"/>
        <v>Призёр</v>
      </c>
    </row>
    <row r="42" spans="1:27" x14ac:dyDescent="0.4">
      <c r="A42" s="6">
        <v>98</v>
      </c>
      <c r="B42" s="6" t="s">
        <v>23</v>
      </c>
      <c r="C42" s="14" t="s">
        <v>219</v>
      </c>
      <c r="D42" s="6" t="s">
        <v>73</v>
      </c>
      <c r="E42" s="6" t="s">
        <v>42</v>
      </c>
      <c r="F42" s="6"/>
      <c r="G42" s="7" t="str">
        <f t="shared" si="7"/>
        <v>П</v>
      </c>
      <c r="H42" s="7" t="str">
        <f t="shared" si="8"/>
        <v>Ю</v>
      </c>
      <c r="I42" s="6">
        <v>760184</v>
      </c>
      <c r="J42" s="8">
        <v>7</v>
      </c>
      <c r="K42" s="6" t="s">
        <v>134</v>
      </c>
      <c r="L42" s="6" t="s">
        <v>15</v>
      </c>
      <c r="M42" s="6">
        <v>7</v>
      </c>
      <c r="N42" s="6">
        <v>9</v>
      </c>
      <c r="O42" s="6">
        <v>1</v>
      </c>
      <c r="P42" s="6">
        <v>7</v>
      </c>
      <c r="Q42" s="6">
        <v>2</v>
      </c>
      <c r="R42" s="6">
        <v>1</v>
      </c>
      <c r="S42" s="6">
        <v>0</v>
      </c>
      <c r="T42" s="6"/>
      <c r="U42" s="6"/>
      <c r="V42" s="6"/>
      <c r="W42" s="6"/>
      <c r="X42" s="9">
        <f t="shared" si="9"/>
        <v>27</v>
      </c>
      <c r="Y42" s="6">
        <v>38</v>
      </c>
      <c r="Z42" s="11">
        <f t="shared" si="10"/>
        <v>0.71052631578947367</v>
      </c>
      <c r="AA42" s="10" t="str">
        <f t="shared" si="11"/>
        <v>Призёр</v>
      </c>
    </row>
    <row r="43" spans="1:27" x14ac:dyDescent="0.4">
      <c r="A43" s="6">
        <v>100</v>
      </c>
      <c r="B43" s="6" t="s">
        <v>23</v>
      </c>
      <c r="C43" s="14" t="s">
        <v>226</v>
      </c>
      <c r="D43" s="6" t="s">
        <v>53</v>
      </c>
      <c r="E43" s="6" t="s">
        <v>81</v>
      </c>
      <c r="F43" s="6"/>
      <c r="G43" s="7" t="str">
        <f t="shared" si="7"/>
        <v>В</v>
      </c>
      <c r="H43" s="7" t="str">
        <f t="shared" si="8"/>
        <v>Р</v>
      </c>
      <c r="I43" s="6">
        <v>760184</v>
      </c>
      <c r="J43" s="8">
        <v>7</v>
      </c>
      <c r="K43" s="6" t="s">
        <v>132</v>
      </c>
      <c r="L43" s="6" t="s">
        <v>15</v>
      </c>
      <c r="M43" s="6">
        <v>7</v>
      </c>
      <c r="N43" s="6">
        <v>8</v>
      </c>
      <c r="O43" s="6">
        <v>0</v>
      </c>
      <c r="P43" s="6">
        <v>5</v>
      </c>
      <c r="Q43" s="6">
        <v>1</v>
      </c>
      <c r="R43" s="6">
        <v>3</v>
      </c>
      <c r="S43" s="6">
        <v>3</v>
      </c>
      <c r="T43" s="6"/>
      <c r="U43" s="6"/>
      <c r="V43" s="6"/>
      <c r="W43" s="6"/>
      <c r="X43" s="9">
        <f t="shared" si="9"/>
        <v>27</v>
      </c>
      <c r="Y43" s="6">
        <v>38</v>
      </c>
      <c r="Z43" s="11">
        <f t="shared" si="10"/>
        <v>0.71052631578947367</v>
      </c>
      <c r="AA43" s="10" t="str">
        <f t="shared" si="11"/>
        <v>Призёр</v>
      </c>
    </row>
    <row r="44" spans="1:27" x14ac:dyDescent="0.4">
      <c r="A44" s="6">
        <v>101</v>
      </c>
      <c r="B44" s="6" t="s">
        <v>26</v>
      </c>
      <c r="C44" s="14" t="s">
        <v>212</v>
      </c>
      <c r="D44" s="6" t="s">
        <v>85</v>
      </c>
      <c r="E44" s="6" t="s">
        <v>57</v>
      </c>
      <c r="F44" s="6"/>
      <c r="G44" s="7" t="str">
        <f t="shared" si="7"/>
        <v>М</v>
      </c>
      <c r="H44" s="7" t="str">
        <f t="shared" si="8"/>
        <v>А</v>
      </c>
      <c r="I44" s="6">
        <v>760184</v>
      </c>
      <c r="J44" s="8">
        <v>7</v>
      </c>
      <c r="K44" s="6" t="s">
        <v>41</v>
      </c>
      <c r="L44" s="6" t="s">
        <v>15</v>
      </c>
      <c r="M44" s="6">
        <v>7</v>
      </c>
      <c r="N44" s="6">
        <v>8</v>
      </c>
      <c r="O44" s="6">
        <v>1</v>
      </c>
      <c r="P44" s="6">
        <v>5</v>
      </c>
      <c r="Q44" s="6">
        <v>1</v>
      </c>
      <c r="R44" s="6">
        <v>1</v>
      </c>
      <c r="S44" s="6">
        <v>3</v>
      </c>
      <c r="T44" s="6"/>
      <c r="U44" s="6"/>
      <c r="V44" s="6"/>
      <c r="W44" s="6"/>
      <c r="X44" s="9">
        <f t="shared" si="9"/>
        <v>26</v>
      </c>
      <c r="Y44" s="6">
        <v>38</v>
      </c>
      <c r="Z44" s="11">
        <f t="shared" si="10"/>
        <v>0.68421052631578949</v>
      </c>
      <c r="AA44" s="10" t="str">
        <f t="shared" si="11"/>
        <v>Призёр</v>
      </c>
    </row>
    <row r="45" spans="1:27" x14ac:dyDescent="0.4">
      <c r="A45" s="6">
        <v>104</v>
      </c>
      <c r="B45" s="6" t="s">
        <v>26</v>
      </c>
      <c r="C45" s="14" t="s">
        <v>221</v>
      </c>
      <c r="D45" s="6" t="s">
        <v>85</v>
      </c>
      <c r="E45" s="6" t="s">
        <v>80</v>
      </c>
      <c r="F45" s="6"/>
      <c r="G45" s="7" t="str">
        <f t="shared" si="7"/>
        <v>М</v>
      </c>
      <c r="H45" s="7" t="str">
        <f t="shared" si="8"/>
        <v>А</v>
      </c>
      <c r="I45" s="6">
        <v>760184</v>
      </c>
      <c r="J45" s="8">
        <v>7</v>
      </c>
      <c r="K45" s="6" t="s">
        <v>131</v>
      </c>
      <c r="L45" s="6" t="s">
        <v>15</v>
      </c>
      <c r="M45" s="6">
        <v>6</v>
      </c>
      <c r="N45" s="6">
        <v>8</v>
      </c>
      <c r="O45" s="6">
        <v>0</v>
      </c>
      <c r="P45" s="6">
        <v>3</v>
      </c>
      <c r="Q45" s="6">
        <v>2</v>
      </c>
      <c r="R45" s="6">
        <v>2</v>
      </c>
      <c r="S45" s="6">
        <v>5</v>
      </c>
      <c r="T45" s="6"/>
      <c r="U45" s="6"/>
      <c r="V45" s="6"/>
      <c r="W45" s="6"/>
      <c r="X45" s="9">
        <f t="shared" si="9"/>
        <v>26</v>
      </c>
      <c r="Y45" s="6">
        <v>38</v>
      </c>
      <c r="Z45" s="11">
        <f t="shared" si="10"/>
        <v>0.68421052631578949</v>
      </c>
      <c r="AA45" s="10" t="str">
        <f t="shared" si="11"/>
        <v>Призёр</v>
      </c>
    </row>
    <row r="46" spans="1:27" x14ac:dyDescent="0.4">
      <c r="A46" s="6">
        <v>121</v>
      </c>
      <c r="B46" s="6" t="s">
        <v>23</v>
      </c>
      <c r="C46" s="14" t="s">
        <v>218</v>
      </c>
      <c r="D46" s="6" t="s">
        <v>86</v>
      </c>
      <c r="E46" s="6" t="s">
        <v>57</v>
      </c>
      <c r="F46" s="6"/>
      <c r="G46" s="7" t="str">
        <f t="shared" si="7"/>
        <v>И</v>
      </c>
      <c r="H46" s="7" t="str">
        <f t="shared" si="8"/>
        <v>А</v>
      </c>
      <c r="I46" s="6">
        <v>760184</v>
      </c>
      <c r="J46" s="8">
        <v>7</v>
      </c>
      <c r="K46" s="6" t="s">
        <v>98</v>
      </c>
      <c r="L46" s="6" t="s">
        <v>15</v>
      </c>
      <c r="M46" s="6">
        <v>7</v>
      </c>
      <c r="N46" s="6">
        <v>8</v>
      </c>
      <c r="O46" s="6">
        <v>0</v>
      </c>
      <c r="P46" s="6">
        <v>5</v>
      </c>
      <c r="Q46" s="6">
        <v>1</v>
      </c>
      <c r="R46" s="6">
        <v>1</v>
      </c>
      <c r="S46" s="6">
        <v>2</v>
      </c>
      <c r="T46" s="6"/>
      <c r="U46" s="6"/>
      <c r="V46" s="6"/>
      <c r="W46" s="6"/>
      <c r="X46" s="9">
        <f t="shared" si="9"/>
        <v>24</v>
      </c>
      <c r="Y46" s="6">
        <v>38</v>
      </c>
      <c r="Z46" s="11">
        <f t="shared" si="10"/>
        <v>0.63157894736842102</v>
      </c>
      <c r="AA46" s="10" t="s">
        <v>205</v>
      </c>
    </row>
    <row r="47" spans="1:27" x14ac:dyDescent="0.4">
      <c r="A47" s="6">
        <v>139</v>
      </c>
      <c r="B47" s="6" t="s">
        <v>23</v>
      </c>
      <c r="C47" s="14" t="s">
        <v>227</v>
      </c>
      <c r="D47" s="6" t="s">
        <v>78</v>
      </c>
      <c r="E47" s="6" t="s">
        <v>63</v>
      </c>
      <c r="F47" s="6"/>
      <c r="G47" s="7" t="str">
        <f t="shared" ref="G47:G51" si="12">LEFT(D47,1)</f>
        <v>А</v>
      </c>
      <c r="H47" s="7" t="str">
        <f t="shared" ref="H47:H51" si="13">LEFT(E47,1)</f>
        <v>А</v>
      </c>
      <c r="I47" s="6">
        <v>760184</v>
      </c>
      <c r="J47" s="8">
        <v>7</v>
      </c>
      <c r="K47" s="6" t="s">
        <v>40</v>
      </c>
      <c r="L47" s="6" t="s">
        <v>15</v>
      </c>
      <c r="M47" s="6">
        <v>6</v>
      </c>
      <c r="N47" s="6">
        <v>8</v>
      </c>
      <c r="O47" s="6">
        <v>0</v>
      </c>
      <c r="P47" s="6">
        <v>3</v>
      </c>
      <c r="Q47" s="6">
        <v>0</v>
      </c>
      <c r="R47" s="6">
        <v>2</v>
      </c>
      <c r="S47" s="6">
        <v>2</v>
      </c>
      <c r="T47" s="6"/>
      <c r="U47" s="6"/>
      <c r="V47" s="6"/>
      <c r="W47" s="6"/>
      <c r="X47" s="9">
        <f t="shared" ref="X47:X51" si="14">SUM(M47:W47)</f>
        <v>21</v>
      </c>
      <c r="Y47" s="6">
        <v>38</v>
      </c>
      <c r="Z47" s="11">
        <f t="shared" ref="Z47:Z51" si="15">X47/Y47</f>
        <v>0.55263157894736847</v>
      </c>
      <c r="AA47" s="10" t="s">
        <v>205</v>
      </c>
    </row>
    <row r="48" spans="1:27" x14ac:dyDescent="0.4">
      <c r="A48" s="6">
        <v>155</v>
      </c>
      <c r="B48" s="6" t="s">
        <v>23</v>
      </c>
      <c r="C48" s="14" t="s">
        <v>213</v>
      </c>
      <c r="D48" s="6" t="s">
        <v>188</v>
      </c>
      <c r="E48" s="6" t="s">
        <v>116</v>
      </c>
      <c r="F48" s="6"/>
      <c r="G48" s="7" t="str">
        <f t="shared" si="12"/>
        <v>М</v>
      </c>
      <c r="H48" s="7" t="str">
        <f t="shared" si="13"/>
        <v>К</v>
      </c>
      <c r="I48" s="6">
        <v>760184</v>
      </c>
      <c r="J48" s="8">
        <v>7</v>
      </c>
      <c r="K48" s="6" t="s">
        <v>101</v>
      </c>
      <c r="L48" s="6" t="s">
        <v>15</v>
      </c>
      <c r="M48" s="6">
        <v>6</v>
      </c>
      <c r="N48" s="6">
        <v>8</v>
      </c>
      <c r="O48" s="6">
        <v>0</v>
      </c>
      <c r="P48" s="6">
        <v>3</v>
      </c>
      <c r="Q48" s="6">
        <v>0</v>
      </c>
      <c r="R48" s="6">
        <v>1</v>
      </c>
      <c r="S48" s="6">
        <v>2</v>
      </c>
      <c r="T48" s="6"/>
      <c r="U48" s="6"/>
      <c r="V48" s="6"/>
      <c r="W48" s="6"/>
      <c r="X48" s="9">
        <f t="shared" si="14"/>
        <v>20</v>
      </c>
      <c r="Y48" s="6">
        <v>38</v>
      </c>
      <c r="Z48" s="11">
        <f t="shared" si="15"/>
        <v>0.52631578947368418</v>
      </c>
      <c r="AA48" s="10" t="s">
        <v>205</v>
      </c>
    </row>
    <row r="49" spans="1:27" x14ac:dyDescent="0.4">
      <c r="A49" s="6">
        <v>166</v>
      </c>
      <c r="B49" s="6" t="s">
        <v>26</v>
      </c>
      <c r="C49" s="14" t="s">
        <v>221</v>
      </c>
      <c r="D49" s="6" t="s">
        <v>35</v>
      </c>
      <c r="E49" s="6" t="s">
        <v>93</v>
      </c>
      <c r="F49" s="6"/>
      <c r="G49" s="7" t="str">
        <f t="shared" si="12"/>
        <v>Р</v>
      </c>
      <c r="H49" s="7" t="str">
        <f t="shared" si="13"/>
        <v>В</v>
      </c>
      <c r="I49" s="6">
        <v>760184</v>
      </c>
      <c r="J49" s="8">
        <v>7</v>
      </c>
      <c r="K49" s="6" t="s">
        <v>103</v>
      </c>
      <c r="L49" s="6" t="s">
        <v>15</v>
      </c>
      <c r="M49" s="6">
        <v>5</v>
      </c>
      <c r="N49" s="6">
        <v>2</v>
      </c>
      <c r="O49" s="6">
        <v>1</v>
      </c>
      <c r="P49" s="6">
        <v>4</v>
      </c>
      <c r="Q49" s="6">
        <v>1</v>
      </c>
      <c r="R49" s="6">
        <v>3</v>
      </c>
      <c r="S49" s="6">
        <v>2</v>
      </c>
      <c r="T49" s="6"/>
      <c r="U49" s="6"/>
      <c r="V49" s="6"/>
      <c r="W49" s="6"/>
      <c r="X49" s="9">
        <f t="shared" si="14"/>
        <v>18</v>
      </c>
      <c r="Y49" s="6">
        <v>38</v>
      </c>
      <c r="Z49" s="11">
        <f t="shared" si="15"/>
        <v>0.47368421052631576</v>
      </c>
      <c r="AA49" s="10" t="str">
        <f t="shared" ref="AA49:AA51" si="16">IF(X49&gt;75%*Y49,"Победитель",IF(X49&gt;50%*Y49,"Призёр","Участник"))</f>
        <v>Участник</v>
      </c>
    </row>
    <row r="50" spans="1:27" x14ac:dyDescent="0.4">
      <c r="A50" s="6">
        <v>175</v>
      </c>
      <c r="B50" s="6" t="s">
        <v>23</v>
      </c>
      <c r="C50" s="14" t="s">
        <v>224</v>
      </c>
      <c r="D50" s="6" t="s">
        <v>90</v>
      </c>
      <c r="E50" s="6" t="s">
        <v>63</v>
      </c>
      <c r="F50" s="6"/>
      <c r="G50" s="7" t="str">
        <f t="shared" si="12"/>
        <v>А</v>
      </c>
      <c r="H50" s="7" t="str">
        <f t="shared" si="13"/>
        <v>А</v>
      </c>
      <c r="I50" s="6">
        <v>760184</v>
      </c>
      <c r="J50" s="8">
        <v>7</v>
      </c>
      <c r="K50" s="6" t="s">
        <v>99</v>
      </c>
      <c r="L50" s="6" t="s">
        <v>15</v>
      </c>
      <c r="M50" s="6">
        <v>6</v>
      </c>
      <c r="N50" s="6">
        <v>2</v>
      </c>
      <c r="O50" s="6">
        <v>0</v>
      </c>
      <c r="P50" s="6">
        <v>5</v>
      </c>
      <c r="Q50" s="6">
        <v>0</v>
      </c>
      <c r="R50" s="6">
        <v>2</v>
      </c>
      <c r="S50" s="6">
        <v>1</v>
      </c>
      <c r="T50" s="6"/>
      <c r="U50" s="6"/>
      <c r="V50" s="6"/>
      <c r="W50" s="6"/>
      <c r="X50" s="9">
        <f t="shared" si="14"/>
        <v>16</v>
      </c>
      <c r="Y50" s="6">
        <v>38</v>
      </c>
      <c r="Z50" s="11">
        <f t="shared" si="15"/>
        <v>0.42105263157894735</v>
      </c>
      <c r="AA50" s="10" t="str">
        <f t="shared" si="16"/>
        <v>Участник</v>
      </c>
    </row>
    <row r="51" spans="1:27" x14ac:dyDescent="0.4">
      <c r="A51" s="6">
        <v>177</v>
      </c>
      <c r="B51" s="6" t="s">
        <v>23</v>
      </c>
      <c r="C51" s="14" t="s">
        <v>217</v>
      </c>
      <c r="D51" s="6" t="s">
        <v>61</v>
      </c>
      <c r="E51" s="6" t="s">
        <v>63</v>
      </c>
      <c r="F51" s="6"/>
      <c r="G51" s="7" t="str">
        <f t="shared" si="12"/>
        <v>С</v>
      </c>
      <c r="H51" s="7" t="str">
        <f t="shared" si="13"/>
        <v>А</v>
      </c>
      <c r="I51" s="6">
        <v>760184</v>
      </c>
      <c r="J51" s="8">
        <v>7</v>
      </c>
      <c r="K51" s="6" t="s">
        <v>129</v>
      </c>
      <c r="L51" s="6" t="s">
        <v>15</v>
      </c>
      <c r="M51" s="6">
        <v>5</v>
      </c>
      <c r="N51" s="6">
        <v>2</v>
      </c>
      <c r="O51" s="6">
        <v>0</v>
      </c>
      <c r="P51" s="6">
        <v>4</v>
      </c>
      <c r="Q51" s="6">
        <v>0</v>
      </c>
      <c r="R51" s="6">
        <v>2</v>
      </c>
      <c r="S51" s="6">
        <v>3</v>
      </c>
      <c r="T51" s="6"/>
      <c r="U51" s="6"/>
      <c r="V51" s="6"/>
      <c r="W51" s="6"/>
      <c r="X51" s="9">
        <f t="shared" si="14"/>
        <v>16</v>
      </c>
      <c r="Y51" s="6">
        <v>38</v>
      </c>
      <c r="Z51" s="11">
        <f t="shared" si="15"/>
        <v>0.42105263157894735</v>
      </c>
      <c r="AA51" s="10" t="str">
        <f t="shared" si="16"/>
        <v>Участник</v>
      </c>
    </row>
    <row r="52" spans="1:27" x14ac:dyDescent="0.4">
      <c r="A52" s="6">
        <v>220</v>
      </c>
      <c r="B52" s="6" t="s">
        <v>23</v>
      </c>
      <c r="C52" s="14" t="s">
        <v>213</v>
      </c>
      <c r="D52" s="6" t="s">
        <v>74</v>
      </c>
      <c r="E52" s="6" t="s">
        <v>75</v>
      </c>
      <c r="F52" s="6"/>
      <c r="G52" s="7" t="str">
        <f t="shared" ref="G52:G55" si="17">LEFT(D52,1)</f>
        <v>А</v>
      </c>
      <c r="H52" s="7" t="str">
        <f t="shared" ref="H52:H55" si="18">LEFT(E52,1)</f>
        <v>И</v>
      </c>
      <c r="I52" s="6">
        <v>760184</v>
      </c>
      <c r="J52" s="8">
        <v>8</v>
      </c>
      <c r="K52" s="6" t="s">
        <v>54</v>
      </c>
      <c r="L52" s="6" t="s">
        <v>15</v>
      </c>
      <c r="M52" s="6">
        <v>8</v>
      </c>
      <c r="N52" s="6"/>
      <c r="O52" s="6"/>
      <c r="P52" s="6">
        <v>5</v>
      </c>
      <c r="Q52" s="6">
        <v>3</v>
      </c>
      <c r="R52" s="6">
        <v>4</v>
      </c>
      <c r="S52" s="6">
        <v>4</v>
      </c>
      <c r="T52" s="6">
        <v>9</v>
      </c>
      <c r="U52" s="6"/>
      <c r="V52" s="6"/>
      <c r="W52" s="6"/>
      <c r="X52" s="9">
        <f t="shared" ref="X52:X55" si="19">SUM(M52:W52)</f>
        <v>33</v>
      </c>
      <c r="Y52" s="6">
        <v>58</v>
      </c>
      <c r="Z52" s="11">
        <f t="shared" ref="Z52:Z55" si="20">X52/Y52</f>
        <v>0.56896551724137934</v>
      </c>
      <c r="AA52" s="10" t="str">
        <f t="shared" ref="AA52:AA53" si="21">IF(X52&gt;75%*Y52,"Победитель",IF(X52&gt;50%*Y52,"Призёр","Участник"))</f>
        <v>Призёр</v>
      </c>
    </row>
    <row r="53" spans="1:27" x14ac:dyDescent="0.4">
      <c r="A53" s="6">
        <v>222</v>
      </c>
      <c r="B53" s="6" t="s">
        <v>26</v>
      </c>
      <c r="C53" s="14" t="s">
        <v>219</v>
      </c>
      <c r="D53" s="6" t="s">
        <v>177</v>
      </c>
      <c r="E53" s="6" t="s">
        <v>152</v>
      </c>
      <c r="F53" s="6"/>
      <c r="G53" s="7" t="str">
        <f t="shared" si="17"/>
        <v>А</v>
      </c>
      <c r="H53" s="7" t="str">
        <f t="shared" si="18"/>
        <v>В</v>
      </c>
      <c r="I53" s="6">
        <v>760184</v>
      </c>
      <c r="J53" s="8">
        <v>8</v>
      </c>
      <c r="K53" s="6" t="s">
        <v>104</v>
      </c>
      <c r="L53" s="6" t="s">
        <v>15</v>
      </c>
      <c r="M53" s="6">
        <v>8</v>
      </c>
      <c r="N53" s="6">
        <v>1</v>
      </c>
      <c r="O53" s="6">
        <v>1</v>
      </c>
      <c r="P53" s="6">
        <v>4</v>
      </c>
      <c r="Q53" s="6">
        <v>1</v>
      </c>
      <c r="R53" s="6">
        <v>5</v>
      </c>
      <c r="S53" s="6">
        <v>6</v>
      </c>
      <c r="T53" s="6">
        <v>6</v>
      </c>
      <c r="U53" s="6"/>
      <c r="V53" s="6"/>
      <c r="W53" s="6"/>
      <c r="X53" s="9">
        <f t="shared" si="19"/>
        <v>32</v>
      </c>
      <c r="Y53" s="6">
        <v>58</v>
      </c>
      <c r="Z53" s="11">
        <f t="shared" si="20"/>
        <v>0.55172413793103448</v>
      </c>
      <c r="AA53" s="10" t="str">
        <f t="shared" si="21"/>
        <v>Призёр</v>
      </c>
    </row>
    <row r="54" spans="1:27" x14ac:dyDescent="0.4">
      <c r="A54" s="6">
        <v>236</v>
      </c>
      <c r="B54" s="6" t="s">
        <v>23</v>
      </c>
      <c r="C54" s="14" t="s">
        <v>213</v>
      </c>
      <c r="D54" s="6" t="s">
        <v>73</v>
      </c>
      <c r="E54" s="6" t="s">
        <v>178</v>
      </c>
      <c r="F54" s="6"/>
      <c r="G54" s="7" t="str">
        <f t="shared" si="17"/>
        <v>П</v>
      </c>
      <c r="H54" s="7" t="str">
        <f t="shared" si="18"/>
        <v>Я</v>
      </c>
      <c r="I54" s="6">
        <v>760186</v>
      </c>
      <c r="J54" s="8">
        <v>8</v>
      </c>
      <c r="K54" s="6" t="s">
        <v>56</v>
      </c>
      <c r="L54" s="6" t="s">
        <v>15</v>
      </c>
      <c r="M54" s="6">
        <v>5</v>
      </c>
      <c r="N54" s="6">
        <v>0</v>
      </c>
      <c r="O54" s="6">
        <v>2</v>
      </c>
      <c r="P54" s="6">
        <v>8</v>
      </c>
      <c r="Q54" s="6">
        <v>3</v>
      </c>
      <c r="R54" s="6">
        <v>3</v>
      </c>
      <c r="S54" s="6">
        <v>2</v>
      </c>
      <c r="T54" s="6">
        <v>6</v>
      </c>
      <c r="U54" s="6"/>
      <c r="V54" s="6"/>
      <c r="W54" s="6"/>
      <c r="X54" s="9">
        <f t="shared" si="19"/>
        <v>29</v>
      </c>
      <c r="Y54" s="6">
        <v>58</v>
      </c>
      <c r="Z54" s="11">
        <f t="shared" si="20"/>
        <v>0.5</v>
      </c>
      <c r="AA54" s="10" t="str">
        <f t="shared" ref="AA54:AA55" si="22">IF(X54&gt;75%*Y54,"Победитель",IF(X54&gt;50%*Y54,"Призёр","Участник"))</f>
        <v>Участник</v>
      </c>
    </row>
    <row r="55" spans="1:27" x14ac:dyDescent="0.4">
      <c r="A55" s="6">
        <v>243</v>
      </c>
      <c r="B55" s="6" t="s">
        <v>23</v>
      </c>
      <c r="C55" s="14" t="s">
        <v>224</v>
      </c>
      <c r="D55" s="6" t="s">
        <v>198</v>
      </c>
      <c r="E55" s="6" t="s">
        <v>50</v>
      </c>
      <c r="F55" s="6"/>
      <c r="G55" s="7" t="str">
        <f t="shared" si="17"/>
        <v>М</v>
      </c>
      <c r="H55" s="7" t="str">
        <f t="shared" si="18"/>
        <v>М</v>
      </c>
      <c r="I55" s="6">
        <v>760184</v>
      </c>
      <c r="J55" s="8">
        <v>8</v>
      </c>
      <c r="K55" s="6" t="s">
        <v>43</v>
      </c>
      <c r="L55" s="6" t="s">
        <v>15</v>
      </c>
      <c r="M55" s="6">
        <v>4</v>
      </c>
      <c r="N55" s="6">
        <v>1</v>
      </c>
      <c r="O55" s="6">
        <v>0</v>
      </c>
      <c r="P55" s="6">
        <v>7</v>
      </c>
      <c r="Q55" s="6">
        <v>4</v>
      </c>
      <c r="R55" s="6">
        <v>1</v>
      </c>
      <c r="S55" s="6">
        <v>4</v>
      </c>
      <c r="T55" s="6">
        <v>6</v>
      </c>
      <c r="U55" s="6"/>
      <c r="V55" s="6"/>
      <c r="W55" s="6"/>
      <c r="X55" s="9">
        <f t="shared" si="19"/>
        <v>27</v>
      </c>
      <c r="Y55" s="6">
        <v>58</v>
      </c>
      <c r="Z55" s="11">
        <f t="shared" si="20"/>
        <v>0.46551724137931033</v>
      </c>
      <c r="AA55" s="10" t="str">
        <f t="shared" si="22"/>
        <v>Участник</v>
      </c>
    </row>
    <row r="56" spans="1:27" x14ac:dyDescent="0.4">
      <c r="A56" s="6">
        <v>259</v>
      </c>
      <c r="B56" s="6" t="s">
        <v>26</v>
      </c>
      <c r="C56" s="14" t="s">
        <v>221</v>
      </c>
      <c r="D56" s="6" t="s">
        <v>102</v>
      </c>
      <c r="E56" s="6" t="s">
        <v>32</v>
      </c>
      <c r="F56" s="6"/>
      <c r="G56" s="7" t="str">
        <f t="shared" ref="G56:G57" si="23">LEFT(D56,1)</f>
        <v>В</v>
      </c>
      <c r="H56" s="7" t="str">
        <f t="shared" ref="H56:H57" si="24">LEFT(E56,1)</f>
        <v>В</v>
      </c>
      <c r="I56" s="6">
        <v>760184</v>
      </c>
      <c r="J56" s="8">
        <v>8</v>
      </c>
      <c r="K56" s="6" t="s">
        <v>56</v>
      </c>
      <c r="L56" s="6" t="s">
        <v>15</v>
      </c>
      <c r="M56" s="6">
        <v>8</v>
      </c>
      <c r="N56" s="6">
        <v>0</v>
      </c>
      <c r="O56" s="6">
        <v>0</v>
      </c>
      <c r="P56" s="6">
        <v>6</v>
      </c>
      <c r="Q56" s="6">
        <v>1</v>
      </c>
      <c r="R56" s="6">
        <v>3</v>
      </c>
      <c r="S56" s="6">
        <v>2</v>
      </c>
      <c r="T56" s="6">
        <v>3</v>
      </c>
      <c r="U56" s="6"/>
      <c r="V56" s="6"/>
      <c r="W56" s="6"/>
      <c r="X56" s="9">
        <f t="shared" ref="X56:X57" si="25">SUM(M56:W56)</f>
        <v>23</v>
      </c>
      <c r="Y56" s="6">
        <v>58</v>
      </c>
      <c r="Z56" s="11">
        <f t="shared" ref="Z56:Z57" si="26">X56/Y56</f>
        <v>0.39655172413793105</v>
      </c>
      <c r="AA56" s="10" t="str">
        <f t="shared" ref="AA56" si="27">IF(X56&gt;75%*Y56,"Победитель",IF(X56&gt;50%*Y56,"Призёр","Участник"))</f>
        <v>Участник</v>
      </c>
    </row>
    <row r="57" spans="1:27" x14ac:dyDescent="0.4">
      <c r="A57" s="6">
        <v>305</v>
      </c>
      <c r="B57" s="6" t="s">
        <v>26</v>
      </c>
      <c r="C57" s="14" t="s">
        <v>228</v>
      </c>
      <c r="D57" s="6" t="s">
        <v>199</v>
      </c>
      <c r="E57" s="6" t="s">
        <v>57</v>
      </c>
      <c r="F57" s="6"/>
      <c r="G57" s="7" t="str">
        <f t="shared" si="23"/>
        <v>С</v>
      </c>
      <c r="H57" s="7" t="str">
        <f t="shared" si="24"/>
        <v>А</v>
      </c>
      <c r="I57" s="6">
        <v>760184</v>
      </c>
      <c r="J57" s="8">
        <v>9</v>
      </c>
      <c r="K57" s="6" t="s">
        <v>45</v>
      </c>
      <c r="L57" s="6" t="s">
        <v>15</v>
      </c>
      <c r="M57" s="6">
        <v>11</v>
      </c>
      <c r="N57" s="6">
        <v>7</v>
      </c>
      <c r="O57" s="6">
        <v>7</v>
      </c>
      <c r="P57" s="6">
        <v>3</v>
      </c>
      <c r="Q57" s="6">
        <v>6</v>
      </c>
      <c r="R57" s="6">
        <v>2</v>
      </c>
      <c r="S57" s="6">
        <v>1</v>
      </c>
      <c r="T57" s="6">
        <v>6</v>
      </c>
      <c r="U57" s="6">
        <v>5</v>
      </c>
      <c r="V57" s="6">
        <v>3</v>
      </c>
      <c r="W57" s="6"/>
      <c r="X57" s="9">
        <f t="shared" si="25"/>
        <v>51</v>
      </c>
      <c r="Y57" s="6">
        <v>55</v>
      </c>
      <c r="Z57" s="11">
        <f t="shared" si="26"/>
        <v>0.92727272727272725</v>
      </c>
      <c r="AA57" s="12" t="str">
        <f t="shared" ref="AA57" si="28">IF(X57&gt;75%*Y57,"Победитель",IF(X57&gt;50%*Y57,"Призёр","Участник"))</f>
        <v>Победитель</v>
      </c>
    </row>
    <row r="58" spans="1:27" x14ac:dyDescent="0.4">
      <c r="A58" s="6">
        <v>343</v>
      </c>
      <c r="B58" s="6" t="s">
        <v>26</v>
      </c>
      <c r="C58" s="14" t="s">
        <v>218</v>
      </c>
      <c r="D58" s="6" t="s">
        <v>27</v>
      </c>
      <c r="E58" s="6" t="s">
        <v>127</v>
      </c>
      <c r="F58" s="6"/>
      <c r="G58" s="7" t="str">
        <f t="shared" ref="G58:G59" si="29">LEFT(D58,1)</f>
        <v>Д</v>
      </c>
      <c r="H58" s="7" t="str">
        <f t="shared" ref="H58:H59" si="30">LEFT(E58,1)</f>
        <v>Р</v>
      </c>
      <c r="I58" s="6">
        <v>760184</v>
      </c>
      <c r="J58" s="8">
        <v>9</v>
      </c>
      <c r="K58" s="6" t="s">
        <v>58</v>
      </c>
      <c r="L58" s="6" t="s">
        <v>15</v>
      </c>
      <c r="M58" s="6">
        <v>7</v>
      </c>
      <c r="N58" s="6">
        <v>7</v>
      </c>
      <c r="O58" s="6">
        <v>4</v>
      </c>
      <c r="P58" s="6">
        <v>3</v>
      </c>
      <c r="Q58" s="6">
        <v>4</v>
      </c>
      <c r="R58" s="6">
        <v>2</v>
      </c>
      <c r="S58" s="6">
        <v>1</v>
      </c>
      <c r="T58" s="6">
        <v>3</v>
      </c>
      <c r="U58" s="6">
        <v>5</v>
      </c>
      <c r="V58" s="6">
        <v>1</v>
      </c>
      <c r="W58" s="6"/>
      <c r="X58" s="9">
        <f t="shared" ref="X58:X59" si="31">SUM(M58:W58)</f>
        <v>37</v>
      </c>
      <c r="Y58" s="6">
        <v>55</v>
      </c>
      <c r="Z58" s="11">
        <f t="shared" ref="Z58:Z59" si="32">X58/Y58</f>
        <v>0.67272727272727273</v>
      </c>
      <c r="AA58" s="10" t="str">
        <f t="shared" ref="AA58" si="33">IF(X58&gt;75%*Y58,"Победитель",IF(X58&gt;50%*Y58,"Призёр","Участник"))</f>
        <v>Призёр</v>
      </c>
    </row>
    <row r="59" spans="1:27" x14ac:dyDescent="0.4">
      <c r="A59" s="6">
        <v>360</v>
      </c>
      <c r="B59" s="6" t="s">
        <v>26</v>
      </c>
      <c r="C59" s="14" t="s">
        <v>213</v>
      </c>
      <c r="D59" s="6" t="s">
        <v>142</v>
      </c>
      <c r="E59" s="6" t="s">
        <v>80</v>
      </c>
      <c r="F59" s="6"/>
      <c r="G59" s="7" t="str">
        <f t="shared" si="29"/>
        <v>А</v>
      </c>
      <c r="H59" s="7" t="str">
        <f t="shared" si="30"/>
        <v>А</v>
      </c>
      <c r="I59" s="6">
        <v>760184</v>
      </c>
      <c r="J59" s="8">
        <v>9</v>
      </c>
      <c r="K59" s="6" t="s">
        <v>48</v>
      </c>
      <c r="L59" s="6" t="s">
        <v>15</v>
      </c>
      <c r="M59" s="6">
        <v>7</v>
      </c>
      <c r="N59" s="6">
        <v>6</v>
      </c>
      <c r="O59" s="6">
        <v>2</v>
      </c>
      <c r="P59" s="6">
        <v>3</v>
      </c>
      <c r="Q59" s="6">
        <v>6</v>
      </c>
      <c r="R59" s="6">
        <v>2</v>
      </c>
      <c r="S59" s="6">
        <v>1</v>
      </c>
      <c r="T59" s="6">
        <v>1</v>
      </c>
      <c r="U59" s="6">
        <v>4</v>
      </c>
      <c r="V59" s="6">
        <v>2</v>
      </c>
      <c r="W59" s="6"/>
      <c r="X59" s="9">
        <f t="shared" si="31"/>
        <v>34</v>
      </c>
      <c r="Y59" s="6">
        <v>55</v>
      </c>
      <c r="Z59" s="11">
        <f t="shared" si="32"/>
        <v>0.61818181818181817</v>
      </c>
      <c r="AA59" s="10" t="s">
        <v>205</v>
      </c>
    </row>
    <row r="60" spans="1:27" x14ac:dyDescent="0.4">
      <c r="A60" s="6">
        <v>394</v>
      </c>
      <c r="B60" s="6" t="s">
        <v>23</v>
      </c>
      <c r="C60" s="14" t="s">
        <v>224</v>
      </c>
      <c r="D60" s="6" t="s">
        <v>141</v>
      </c>
      <c r="E60" s="6" t="s">
        <v>154</v>
      </c>
      <c r="F60" s="6"/>
      <c r="G60" s="7" t="str">
        <f t="shared" ref="G60:G69" si="34">LEFT(D60,1)</f>
        <v>К</v>
      </c>
      <c r="H60" s="7" t="str">
        <f t="shared" ref="H60:H69" si="35">LEFT(E60,1)</f>
        <v>И</v>
      </c>
      <c r="I60" s="6">
        <v>760184</v>
      </c>
      <c r="J60" s="8">
        <v>9</v>
      </c>
      <c r="K60" s="6" t="s">
        <v>109</v>
      </c>
      <c r="L60" s="6" t="s">
        <v>15</v>
      </c>
      <c r="M60" s="6">
        <v>5</v>
      </c>
      <c r="N60" s="6">
        <v>5</v>
      </c>
      <c r="O60" s="6">
        <v>4</v>
      </c>
      <c r="P60" s="6">
        <v>3</v>
      </c>
      <c r="Q60" s="6">
        <v>2</v>
      </c>
      <c r="R60" s="6">
        <v>2</v>
      </c>
      <c r="S60" s="6"/>
      <c r="T60" s="6">
        <v>0</v>
      </c>
      <c r="U60" s="6">
        <v>6</v>
      </c>
      <c r="V60" s="6">
        <v>1</v>
      </c>
      <c r="W60" s="6"/>
      <c r="X60" s="9">
        <f t="shared" ref="X60:X69" si="36">SUM(M60:W60)</f>
        <v>28</v>
      </c>
      <c r="Y60" s="6">
        <v>55</v>
      </c>
      <c r="Z60" s="11">
        <f t="shared" ref="Z60:Z69" si="37">X60/Y60</f>
        <v>0.50909090909090904</v>
      </c>
      <c r="AA60" s="10" t="s">
        <v>205</v>
      </c>
    </row>
    <row r="61" spans="1:27" x14ac:dyDescent="0.4">
      <c r="A61" s="6">
        <v>412</v>
      </c>
      <c r="B61" s="6" t="s">
        <v>23</v>
      </c>
      <c r="C61" s="14" t="s">
        <v>214</v>
      </c>
      <c r="D61" s="6" t="s">
        <v>24</v>
      </c>
      <c r="E61" s="6" t="s">
        <v>52</v>
      </c>
      <c r="F61" s="6"/>
      <c r="G61" s="7" t="str">
        <f t="shared" si="34"/>
        <v>Е</v>
      </c>
      <c r="H61" s="7" t="str">
        <f t="shared" si="35"/>
        <v>А</v>
      </c>
      <c r="I61" s="6">
        <v>760184</v>
      </c>
      <c r="J61" s="8">
        <v>10</v>
      </c>
      <c r="K61" s="6" t="s">
        <v>144</v>
      </c>
      <c r="L61" s="6" t="s">
        <v>15</v>
      </c>
      <c r="M61" s="6">
        <v>27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9">
        <f t="shared" si="36"/>
        <v>27</v>
      </c>
      <c r="Y61" s="6">
        <v>27</v>
      </c>
      <c r="Z61" s="11">
        <f t="shared" si="37"/>
        <v>1</v>
      </c>
      <c r="AA61" s="12" t="str">
        <f t="shared" ref="AA61:AA67" si="38">IF(X61&gt;75%*Y61,"Победитель",IF(X61&gt;50%*Y61,"Призёр","Участник"))</f>
        <v>Победитель</v>
      </c>
    </row>
    <row r="62" spans="1:27" x14ac:dyDescent="0.4">
      <c r="A62" s="6">
        <v>413</v>
      </c>
      <c r="B62" s="6" t="s">
        <v>23</v>
      </c>
      <c r="C62" s="14" t="s">
        <v>229</v>
      </c>
      <c r="D62" s="6" t="s">
        <v>59</v>
      </c>
      <c r="E62" s="6" t="s">
        <v>55</v>
      </c>
      <c r="F62" s="6"/>
      <c r="G62" s="7" t="str">
        <f t="shared" si="34"/>
        <v>К</v>
      </c>
      <c r="H62" s="7" t="str">
        <f t="shared" si="35"/>
        <v>А</v>
      </c>
      <c r="I62" s="6">
        <v>760184</v>
      </c>
      <c r="J62" s="8">
        <v>10</v>
      </c>
      <c r="K62" s="6" t="s">
        <v>71</v>
      </c>
      <c r="L62" s="6" t="s">
        <v>15</v>
      </c>
      <c r="M62" s="6">
        <v>27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9">
        <f t="shared" si="36"/>
        <v>27</v>
      </c>
      <c r="Y62" s="6">
        <v>27</v>
      </c>
      <c r="Z62" s="11">
        <f t="shared" si="37"/>
        <v>1</v>
      </c>
      <c r="AA62" s="12" t="str">
        <f t="shared" si="38"/>
        <v>Победитель</v>
      </c>
    </row>
    <row r="63" spans="1:27" x14ac:dyDescent="0.4">
      <c r="A63" s="6">
        <v>416</v>
      </c>
      <c r="B63" s="6" t="s">
        <v>26</v>
      </c>
      <c r="C63" s="14" t="s">
        <v>217</v>
      </c>
      <c r="D63" s="6" t="s">
        <v>86</v>
      </c>
      <c r="E63" s="6" t="s">
        <v>37</v>
      </c>
      <c r="F63" s="6"/>
      <c r="G63" s="7" t="str">
        <f t="shared" si="34"/>
        <v>И</v>
      </c>
      <c r="H63" s="7" t="str">
        <f t="shared" si="35"/>
        <v>И</v>
      </c>
      <c r="I63" s="6">
        <v>760184</v>
      </c>
      <c r="J63" s="8">
        <v>10</v>
      </c>
      <c r="K63" s="6" t="s">
        <v>117</v>
      </c>
      <c r="L63" s="6" t="s">
        <v>15</v>
      </c>
      <c r="M63" s="6">
        <v>25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9">
        <f t="shared" si="36"/>
        <v>25</v>
      </c>
      <c r="Y63" s="6">
        <v>27</v>
      </c>
      <c r="Z63" s="11">
        <f t="shared" si="37"/>
        <v>0.92592592592592593</v>
      </c>
      <c r="AA63" s="12" t="str">
        <f t="shared" si="38"/>
        <v>Победитель</v>
      </c>
    </row>
    <row r="64" spans="1:27" x14ac:dyDescent="0.4">
      <c r="A64" s="6">
        <v>421</v>
      </c>
      <c r="B64" s="6" t="s">
        <v>26</v>
      </c>
      <c r="C64" s="14" t="s">
        <v>211</v>
      </c>
      <c r="D64" s="6" t="s">
        <v>84</v>
      </c>
      <c r="E64" s="6" t="s">
        <v>140</v>
      </c>
      <c r="F64" s="6"/>
      <c r="G64" s="7" t="str">
        <f t="shared" si="34"/>
        <v>Е</v>
      </c>
      <c r="H64" s="7" t="str">
        <f t="shared" si="35"/>
        <v>И</v>
      </c>
      <c r="I64" s="6">
        <v>760184</v>
      </c>
      <c r="J64" s="8">
        <v>10</v>
      </c>
      <c r="K64" s="6" t="s">
        <v>143</v>
      </c>
      <c r="L64" s="6" t="s">
        <v>15</v>
      </c>
      <c r="M64" s="6">
        <v>25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9">
        <f t="shared" si="36"/>
        <v>25</v>
      </c>
      <c r="Y64" s="6">
        <v>27</v>
      </c>
      <c r="Z64" s="11">
        <f t="shared" si="37"/>
        <v>0.92592592592592593</v>
      </c>
      <c r="AA64" s="12" t="str">
        <f t="shared" si="38"/>
        <v>Победитель</v>
      </c>
    </row>
    <row r="65" spans="1:27" x14ac:dyDescent="0.4">
      <c r="A65" s="6">
        <v>429</v>
      </c>
      <c r="B65" s="6" t="s">
        <v>23</v>
      </c>
      <c r="C65" s="14" t="s">
        <v>229</v>
      </c>
      <c r="D65" s="6" t="s">
        <v>72</v>
      </c>
      <c r="E65" s="6" t="s">
        <v>63</v>
      </c>
      <c r="F65" s="6"/>
      <c r="G65" s="7" t="str">
        <f t="shared" si="34"/>
        <v>М</v>
      </c>
      <c r="H65" s="7" t="str">
        <f t="shared" si="35"/>
        <v>А</v>
      </c>
      <c r="I65" s="6">
        <v>760184</v>
      </c>
      <c r="J65" s="8">
        <v>10</v>
      </c>
      <c r="K65" s="6" t="s">
        <v>118</v>
      </c>
      <c r="L65" s="6" t="s">
        <v>15</v>
      </c>
      <c r="M65" s="6">
        <v>24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9">
        <f t="shared" si="36"/>
        <v>24</v>
      </c>
      <c r="Y65" s="6">
        <v>27</v>
      </c>
      <c r="Z65" s="11">
        <f t="shared" si="37"/>
        <v>0.88888888888888884</v>
      </c>
      <c r="AA65" s="12" t="str">
        <f t="shared" si="38"/>
        <v>Победитель</v>
      </c>
    </row>
    <row r="66" spans="1:27" x14ac:dyDescent="0.4">
      <c r="A66" s="6">
        <v>434</v>
      </c>
      <c r="B66" s="6" t="s">
        <v>23</v>
      </c>
      <c r="C66" s="14" t="s">
        <v>213</v>
      </c>
      <c r="D66" s="6" t="s">
        <v>100</v>
      </c>
      <c r="E66" s="6" t="s">
        <v>55</v>
      </c>
      <c r="F66" s="6"/>
      <c r="G66" s="7" t="str">
        <f t="shared" si="34"/>
        <v>В</v>
      </c>
      <c r="H66" s="7" t="str">
        <f t="shared" si="35"/>
        <v>А</v>
      </c>
      <c r="I66" s="6">
        <v>760184</v>
      </c>
      <c r="J66" s="8">
        <v>10</v>
      </c>
      <c r="K66" s="6" t="s">
        <v>111</v>
      </c>
      <c r="L66" s="6" t="s">
        <v>15</v>
      </c>
      <c r="M66" s="6">
        <v>23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9">
        <f t="shared" si="36"/>
        <v>23</v>
      </c>
      <c r="Y66" s="6">
        <v>27</v>
      </c>
      <c r="Z66" s="11">
        <f t="shared" si="37"/>
        <v>0.85185185185185186</v>
      </c>
      <c r="AA66" s="10" t="str">
        <f t="shared" si="38"/>
        <v>Победитель</v>
      </c>
    </row>
    <row r="67" spans="1:27" x14ac:dyDescent="0.4">
      <c r="A67" s="6">
        <v>436</v>
      </c>
      <c r="B67" s="6" t="s">
        <v>23</v>
      </c>
      <c r="C67" s="14" t="s">
        <v>230</v>
      </c>
      <c r="D67" s="6" t="s">
        <v>59</v>
      </c>
      <c r="E67" s="6" t="s">
        <v>50</v>
      </c>
      <c r="F67" s="6"/>
      <c r="G67" s="7" t="str">
        <f t="shared" si="34"/>
        <v>К</v>
      </c>
      <c r="H67" s="7" t="str">
        <f t="shared" si="35"/>
        <v>М</v>
      </c>
      <c r="I67" s="6">
        <v>760184</v>
      </c>
      <c r="J67" s="8">
        <v>10</v>
      </c>
      <c r="K67" s="6" t="s">
        <v>115</v>
      </c>
      <c r="L67" s="6" t="s">
        <v>15</v>
      </c>
      <c r="M67" s="6">
        <v>23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9">
        <f t="shared" si="36"/>
        <v>23</v>
      </c>
      <c r="Y67" s="6">
        <v>27</v>
      </c>
      <c r="Z67" s="11">
        <f t="shared" si="37"/>
        <v>0.85185185185185186</v>
      </c>
      <c r="AA67" s="10" t="str">
        <f t="shared" si="38"/>
        <v>Победитель</v>
      </c>
    </row>
    <row r="68" spans="1:27" x14ac:dyDescent="0.4">
      <c r="A68" s="6">
        <v>438</v>
      </c>
      <c r="B68" s="6" t="s">
        <v>23</v>
      </c>
      <c r="C68" s="14" t="s">
        <v>231</v>
      </c>
      <c r="D68" s="6" t="s">
        <v>201</v>
      </c>
      <c r="E68" s="6" t="s">
        <v>42</v>
      </c>
      <c r="F68" s="6"/>
      <c r="G68" s="7" t="str">
        <f t="shared" si="34"/>
        <v>А</v>
      </c>
      <c r="H68" s="7" t="str">
        <f t="shared" si="35"/>
        <v>Ю</v>
      </c>
      <c r="I68" s="6">
        <v>760184</v>
      </c>
      <c r="J68" s="8">
        <v>10</v>
      </c>
      <c r="K68" s="6" t="s">
        <v>120</v>
      </c>
      <c r="L68" s="6" t="s">
        <v>15</v>
      </c>
      <c r="M68" s="6">
        <v>22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9">
        <f t="shared" si="36"/>
        <v>22</v>
      </c>
      <c r="Y68" s="6">
        <v>27</v>
      </c>
      <c r="Z68" s="11">
        <f t="shared" si="37"/>
        <v>0.81481481481481477</v>
      </c>
      <c r="AA68" s="10" t="s">
        <v>205</v>
      </c>
    </row>
    <row r="69" spans="1:27" x14ac:dyDescent="0.4">
      <c r="A69" s="6">
        <v>441</v>
      </c>
      <c r="B69" s="6" t="s">
        <v>26</v>
      </c>
      <c r="C69" s="14" t="s">
        <v>232</v>
      </c>
      <c r="D69" s="6" t="s">
        <v>46</v>
      </c>
      <c r="E69" s="6" t="s">
        <v>127</v>
      </c>
      <c r="F69" s="6"/>
      <c r="G69" s="7" t="str">
        <f t="shared" si="34"/>
        <v>Д</v>
      </c>
      <c r="H69" s="7" t="str">
        <f t="shared" si="35"/>
        <v>Р</v>
      </c>
      <c r="I69" s="6">
        <v>760184</v>
      </c>
      <c r="J69" s="8">
        <v>10</v>
      </c>
      <c r="K69" s="6" t="s">
        <v>114</v>
      </c>
      <c r="L69" s="6" t="s">
        <v>15</v>
      </c>
      <c r="M69" s="6">
        <v>22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9">
        <f t="shared" si="36"/>
        <v>22</v>
      </c>
      <c r="Y69" s="6">
        <v>27</v>
      </c>
      <c r="Z69" s="11">
        <f t="shared" si="37"/>
        <v>0.81481481481481477</v>
      </c>
      <c r="AA69" s="10" t="s">
        <v>205</v>
      </c>
    </row>
    <row r="70" spans="1:27" x14ac:dyDescent="0.4">
      <c r="A70" s="6">
        <v>453</v>
      </c>
      <c r="B70" s="6" t="s">
        <v>23</v>
      </c>
      <c r="C70" s="14" t="s">
        <v>218</v>
      </c>
      <c r="D70" s="6" t="s">
        <v>51</v>
      </c>
      <c r="E70" s="6" t="s">
        <v>50</v>
      </c>
      <c r="F70" s="6"/>
      <c r="G70" s="7" t="str">
        <f t="shared" ref="G70:G80" si="39">LEFT(D70,1)</f>
        <v>Д</v>
      </c>
      <c r="H70" s="7" t="str">
        <f t="shared" ref="H70:H80" si="40">LEFT(E70,1)</f>
        <v>М</v>
      </c>
      <c r="I70" s="6">
        <v>760184</v>
      </c>
      <c r="J70" s="8">
        <v>10</v>
      </c>
      <c r="K70" s="6" t="s">
        <v>110</v>
      </c>
      <c r="L70" s="6" t="s">
        <v>15</v>
      </c>
      <c r="M70" s="6">
        <v>21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9">
        <f t="shared" ref="X70:X80" si="41">SUM(M70:W70)</f>
        <v>21</v>
      </c>
      <c r="Y70" s="6">
        <v>27</v>
      </c>
      <c r="Z70" s="11">
        <f t="shared" ref="Z70:Z80" si="42">X70/Y70</f>
        <v>0.77777777777777779</v>
      </c>
      <c r="AA70" s="10" t="s">
        <v>205</v>
      </c>
    </row>
    <row r="71" spans="1:27" x14ac:dyDescent="0.4">
      <c r="A71" s="6">
        <v>461</v>
      </c>
      <c r="B71" s="6" t="s">
        <v>23</v>
      </c>
      <c r="C71" s="14" t="s">
        <v>233</v>
      </c>
      <c r="D71" s="6" t="s">
        <v>200</v>
      </c>
      <c r="E71" s="6" t="s">
        <v>76</v>
      </c>
      <c r="F71" s="6"/>
      <c r="G71" s="7" t="str">
        <f t="shared" si="39"/>
        <v>А</v>
      </c>
      <c r="H71" s="7" t="str">
        <f t="shared" si="40"/>
        <v>И</v>
      </c>
      <c r="I71" s="6">
        <v>760184</v>
      </c>
      <c r="J71" s="8">
        <v>10</v>
      </c>
      <c r="K71" s="6" t="s">
        <v>113</v>
      </c>
      <c r="L71" s="6" t="s">
        <v>15</v>
      </c>
      <c r="M71" s="6">
        <v>19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9">
        <f t="shared" si="41"/>
        <v>19</v>
      </c>
      <c r="Y71" s="6">
        <v>27</v>
      </c>
      <c r="Z71" s="11">
        <f t="shared" si="42"/>
        <v>0.70370370370370372</v>
      </c>
      <c r="AA71" s="10" t="s">
        <v>205</v>
      </c>
    </row>
    <row r="72" spans="1:27" x14ac:dyDescent="0.4">
      <c r="A72" s="6">
        <v>470</v>
      </c>
      <c r="B72" s="6" t="s">
        <v>26</v>
      </c>
      <c r="C72" s="14" t="s">
        <v>211</v>
      </c>
      <c r="D72" s="6" t="s">
        <v>86</v>
      </c>
      <c r="E72" s="6" t="s">
        <v>140</v>
      </c>
      <c r="F72" s="6"/>
      <c r="G72" s="7" t="str">
        <f t="shared" si="39"/>
        <v>И</v>
      </c>
      <c r="H72" s="7" t="str">
        <f t="shared" si="40"/>
        <v>И</v>
      </c>
      <c r="I72" s="6">
        <v>760184</v>
      </c>
      <c r="J72" s="8">
        <v>10</v>
      </c>
      <c r="K72" s="6" t="s">
        <v>119</v>
      </c>
      <c r="L72" s="6" t="s">
        <v>15</v>
      </c>
      <c r="M72" s="6">
        <v>19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9">
        <f t="shared" si="41"/>
        <v>19</v>
      </c>
      <c r="Y72" s="6">
        <v>27</v>
      </c>
      <c r="Z72" s="11">
        <f t="shared" si="42"/>
        <v>0.70370370370370372</v>
      </c>
      <c r="AA72" s="10" t="s">
        <v>205</v>
      </c>
    </row>
    <row r="73" spans="1:27" x14ac:dyDescent="0.4">
      <c r="A73" s="6">
        <v>472</v>
      </c>
      <c r="B73" s="6" t="s">
        <v>23</v>
      </c>
      <c r="C73" s="14" t="s">
        <v>217</v>
      </c>
      <c r="D73" s="6" t="s">
        <v>33</v>
      </c>
      <c r="E73" s="6" t="s">
        <v>79</v>
      </c>
      <c r="F73" s="6"/>
      <c r="G73" s="7" t="str">
        <f t="shared" si="39"/>
        <v>А</v>
      </c>
      <c r="H73" s="7" t="str">
        <f t="shared" si="40"/>
        <v>Д</v>
      </c>
      <c r="I73" s="6">
        <v>760184</v>
      </c>
      <c r="J73" s="8">
        <v>10</v>
      </c>
      <c r="K73" s="6" t="s">
        <v>112</v>
      </c>
      <c r="L73" s="6" t="s">
        <v>15</v>
      </c>
      <c r="M73" s="6">
        <v>18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9">
        <f t="shared" si="41"/>
        <v>18</v>
      </c>
      <c r="Y73" s="6">
        <v>27</v>
      </c>
      <c r="Z73" s="11">
        <f t="shared" si="42"/>
        <v>0.66666666666666663</v>
      </c>
      <c r="AA73" s="10" t="s">
        <v>205</v>
      </c>
    </row>
    <row r="74" spans="1:27" x14ac:dyDescent="0.4">
      <c r="A74" s="6">
        <v>478</v>
      </c>
      <c r="B74" s="6" t="s">
        <v>26</v>
      </c>
      <c r="C74" s="14" t="s">
        <v>213</v>
      </c>
      <c r="D74" s="6" t="s">
        <v>68</v>
      </c>
      <c r="E74" s="6" t="s">
        <v>82</v>
      </c>
      <c r="F74" s="6"/>
      <c r="G74" s="7" t="str">
        <f t="shared" si="39"/>
        <v>М</v>
      </c>
      <c r="H74" s="7" t="str">
        <f t="shared" si="40"/>
        <v>А</v>
      </c>
      <c r="I74" s="6">
        <v>760184</v>
      </c>
      <c r="J74" s="8">
        <v>10</v>
      </c>
      <c r="K74" s="6" t="s">
        <v>146</v>
      </c>
      <c r="L74" s="6" t="s">
        <v>15</v>
      </c>
      <c r="M74" s="6">
        <v>17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9">
        <f t="shared" si="41"/>
        <v>17</v>
      </c>
      <c r="Y74" s="6">
        <v>27</v>
      </c>
      <c r="Z74" s="11">
        <f t="shared" si="42"/>
        <v>0.62962962962962965</v>
      </c>
      <c r="AA74" s="10" t="s">
        <v>205</v>
      </c>
    </row>
    <row r="75" spans="1:27" x14ac:dyDescent="0.4">
      <c r="A75" s="6">
        <v>479</v>
      </c>
      <c r="B75" s="6" t="s">
        <v>23</v>
      </c>
      <c r="C75" s="14" t="s">
        <v>219</v>
      </c>
      <c r="D75" s="6" t="s">
        <v>100</v>
      </c>
      <c r="E75" s="6" t="s">
        <v>77</v>
      </c>
      <c r="F75" s="6"/>
      <c r="G75" s="7" t="str">
        <f t="shared" si="39"/>
        <v>В</v>
      </c>
      <c r="H75" s="7" t="str">
        <f t="shared" si="40"/>
        <v>Е</v>
      </c>
      <c r="I75" s="6">
        <v>760184</v>
      </c>
      <c r="J75" s="8">
        <v>10</v>
      </c>
      <c r="K75" s="6" t="s">
        <v>145</v>
      </c>
      <c r="L75" s="6" t="s">
        <v>15</v>
      </c>
      <c r="M75" s="6">
        <v>17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9">
        <f t="shared" si="41"/>
        <v>17</v>
      </c>
      <c r="Y75" s="6">
        <v>27</v>
      </c>
      <c r="Z75" s="11">
        <f t="shared" si="42"/>
        <v>0.62962962962962965</v>
      </c>
      <c r="AA75" s="10" t="s">
        <v>205</v>
      </c>
    </row>
    <row r="76" spans="1:27" x14ac:dyDescent="0.4">
      <c r="A76" s="6">
        <v>483</v>
      </c>
      <c r="B76" s="6" t="s">
        <v>26</v>
      </c>
      <c r="C76" s="14" t="s">
        <v>222</v>
      </c>
      <c r="D76" s="6" t="s">
        <v>128</v>
      </c>
      <c r="E76" s="6" t="s">
        <v>57</v>
      </c>
      <c r="F76" s="6"/>
      <c r="G76" s="7" t="str">
        <f t="shared" si="39"/>
        <v>Т</v>
      </c>
      <c r="H76" s="7" t="str">
        <f t="shared" si="40"/>
        <v>А</v>
      </c>
      <c r="I76" s="6">
        <v>760184</v>
      </c>
      <c r="J76" s="8">
        <v>10</v>
      </c>
      <c r="K76" s="6" t="s">
        <v>121</v>
      </c>
      <c r="L76" s="6" t="s">
        <v>15</v>
      </c>
      <c r="M76" s="6">
        <v>17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9">
        <f t="shared" si="41"/>
        <v>17</v>
      </c>
      <c r="Y76" s="6">
        <v>27</v>
      </c>
      <c r="Z76" s="11">
        <f t="shared" si="42"/>
        <v>0.62962962962962965</v>
      </c>
      <c r="AA76" s="10" t="s">
        <v>205</v>
      </c>
    </row>
    <row r="77" spans="1:27" x14ac:dyDescent="0.4">
      <c r="A77" s="6">
        <v>501</v>
      </c>
      <c r="B77" s="6" t="s">
        <v>26</v>
      </c>
      <c r="C77" s="14" t="s">
        <v>217</v>
      </c>
      <c r="D77" s="6" t="s">
        <v>175</v>
      </c>
      <c r="E77" s="6" t="s">
        <v>91</v>
      </c>
      <c r="F77" s="6"/>
      <c r="G77" s="7" t="str">
        <f t="shared" si="39"/>
        <v>К</v>
      </c>
      <c r="H77" s="7" t="str">
        <f t="shared" si="40"/>
        <v>О</v>
      </c>
      <c r="I77" s="6">
        <v>760184</v>
      </c>
      <c r="J77" s="8">
        <v>11</v>
      </c>
      <c r="K77" s="6" t="s">
        <v>148</v>
      </c>
      <c r="L77" s="6" t="s">
        <v>15</v>
      </c>
      <c r="M77" s="6">
        <v>35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9">
        <f t="shared" si="41"/>
        <v>35</v>
      </c>
      <c r="Y77" s="6">
        <v>39</v>
      </c>
      <c r="Z77" s="11">
        <f t="shared" si="42"/>
        <v>0.89743589743589747</v>
      </c>
      <c r="AA77" s="12" t="str">
        <f t="shared" ref="AA77:AA80" si="43">IF(X77&gt;75%*Y77,"Победитель",IF(X77&gt;50%*Y77,"Призёр","Участник"))</f>
        <v>Победитель</v>
      </c>
    </row>
    <row r="78" spans="1:27" x14ac:dyDescent="0.4">
      <c r="A78" s="6">
        <v>503</v>
      </c>
      <c r="B78" s="6" t="s">
        <v>23</v>
      </c>
      <c r="C78" s="14" t="s">
        <v>221</v>
      </c>
      <c r="D78" s="6" t="s">
        <v>66</v>
      </c>
      <c r="E78" s="6" t="s">
        <v>174</v>
      </c>
      <c r="F78" s="6"/>
      <c r="G78" s="7" t="str">
        <f t="shared" si="39"/>
        <v>А</v>
      </c>
      <c r="H78" s="7" t="str">
        <f t="shared" si="40"/>
        <v>В</v>
      </c>
      <c r="I78" s="6">
        <v>760184</v>
      </c>
      <c r="J78" s="8">
        <v>11</v>
      </c>
      <c r="K78" s="6" t="s">
        <v>124</v>
      </c>
      <c r="L78" s="6" t="s">
        <v>15</v>
      </c>
      <c r="M78" s="6">
        <v>34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9">
        <f t="shared" si="41"/>
        <v>34</v>
      </c>
      <c r="Y78" s="6">
        <v>39</v>
      </c>
      <c r="Z78" s="11">
        <f t="shared" si="42"/>
        <v>0.87179487179487181</v>
      </c>
      <c r="AA78" s="12" t="str">
        <f t="shared" si="43"/>
        <v>Победитель</v>
      </c>
    </row>
    <row r="79" spans="1:27" x14ac:dyDescent="0.4">
      <c r="A79" s="6">
        <v>504</v>
      </c>
      <c r="B79" s="6" t="s">
        <v>26</v>
      </c>
      <c r="C79" s="14" t="s">
        <v>230</v>
      </c>
      <c r="D79" s="6" t="s">
        <v>69</v>
      </c>
      <c r="E79" s="6" t="s">
        <v>82</v>
      </c>
      <c r="F79" s="6"/>
      <c r="G79" s="7" t="str">
        <f t="shared" si="39"/>
        <v>И</v>
      </c>
      <c r="H79" s="7" t="str">
        <f t="shared" si="40"/>
        <v>А</v>
      </c>
      <c r="I79" s="6">
        <v>760184</v>
      </c>
      <c r="J79" s="8">
        <v>11</v>
      </c>
      <c r="K79" s="6" t="s">
        <v>147</v>
      </c>
      <c r="L79" s="6" t="s">
        <v>15</v>
      </c>
      <c r="M79" s="6">
        <v>34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9">
        <f t="shared" si="41"/>
        <v>34</v>
      </c>
      <c r="Y79" s="6">
        <v>39</v>
      </c>
      <c r="Z79" s="11">
        <f t="shared" si="42"/>
        <v>0.87179487179487181</v>
      </c>
      <c r="AA79" s="12" t="str">
        <f t="shared" si="43"/>
        <v>Победитель</v>
      </c>
    </row>
    <row r="80" spans="1:27" x14ac:dyDescent="0.4">
      <c r="A80" s="6">
        <v>510</v>
      </c>
      <c r="B80" s="6" t="s">
        <v>26</v>
      </c>
      <c r="C80" s="14" t="s">
        <v>213</v>
      </c>
      <c r="D80" s="6" t="s">
        <v>179</v>
      </c>
      <c r="E80" s="6" t="s">
        <v>202</v>
      </c>
      <c r="F80" s="6"/>
      <c r="G80" s="7" t="str">
        <f t="shared" si="39"/>
        <v>П</v>
      </c>
      <c r="H80" s="7" t="str">
        <f t="shared" si="40"/>
        <v>Ф</v>
      </c>
      <c r="I80" s="6">
        <v>760184</v>
      </c>
      <c r="J80" s="8">
        <v>11</v>
      </c>
      <c r="K80" s="6" t="s">
        <v>122</v>
      </c>
      <c r="L80" s="6" t="s">
        <v>15</v>
      </c>
      <c r="M80" s="6">
        <v>30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9">
        <f t="shared" si="41"/>
        <v>30</v>
      </c>
      <c r="Y80" s="6">
        <v>39</v>
      </c>
      <c r="Z80" s="11">
        <f t="shared" si="42"/>
        <v>0.76923076923076927</v>
      </c>
      <c r="AA80" s="10" t="str">
        <f t="shared" si="43"/>
        <v>Победитель</v>
      </c>
    </row>
    <row r="81" spans="1:27" x14ac:dyDescent="0.4">
      <c r="A81" s="6">
        <v>522</v>
      </c>
      <c r="B81" s="6" t="s">
        <v>23</v>
      </c>
      <c r="C81" s="14" t="s">
        <v>224</v>
      </c>
      <c r="D81" s="6" t="s">
        <v>51</v>
      </c>
      <c r="E81" s="6" t="s">
        <v>67</v>
      </c>
      <c r="F81" s="6"/>
      <c r="G81" s="7" t="str">
        <f t="shared" ref="G81:G85" si="44">LEFT(D81,1)</f>
        <v>Д</v>
      </c>
      <c r="H81" s="7" t="str">
        <f t="shared" ref="H81:H85" si="45">LEFT(E81,1)</f>
        <v>В</v>
      </c>
      <c r="I81" s="6">
        <v>760184</v>
      </c>
      <c r="J81" s="8">
        <v>11</v>
      </c>
      <c r="K81" s="6" t="s">
        <v>149</v>
      </c>
      <c r="L81" s="6" t="s">
        <v>15</v>
      </c>
      <c r="M81" s="6">
        <v>26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9">
        <f t="shared" ref="X81:X85" si="46">SUM(M81:W81)</f>
        <v>26</v>
      </c>
      <c r="Y81" s="6">
        <v>39</v>
      </c>
      <c r="Z81" s="11">
        <f t="shared" ref="Z81:Z85" si="47">X81/Y81</f>
        <v>0.66666666666666663</v>
      </c>
      <c r="AA81" s="10" t="s">
        <v>205</v>
      </c>
    </row>
    <row r="82" spans="1:27" x14ac:dyDescent="0.4">
      <c r="A82" s="6">
        <v>530</v>
      </c>
      <c r="B82" s="6" t="s">
        <v>23</v>
      </c>
      <c r="C82" s="14" t="s">
        <v>214</v>
      </c>
      <c r="D82" s="6" t="s">
        <v>203</v>
      </c>
      <c r="E82" s="6" t="s">
        <v>52</v>
      </c>
      <c r="F82" s="6"/>
      <c r="G82" s="7" t="str">
        <f t="shared" si="44"/>
        <v>В</v>
      </c>
      <c r="H82" s="7" t="str">
        <f t="shared" si="45"/>
        <v>А</v>
      </c>
      <c r="I82" s="6">
        <v>760184</v>
      </c>
      <c r="J82" s="8">
        <v>11</v>
      </c>
      <c r="K82" s="6" t="s">
        <v>125</v>
      </c>
      <c r="L82" s="6" t="s">
        <v>15</v>
      </c>
      <c r="M82" s="6">
        <v>24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9">
        <f t="shared" si="46"/>
        <v>24</v>
      </c>
      <c r="Y82" s="6">
        <v>39</v>
      </c>
      <c r="Z82" s="11">
        <f t="shared" si="47"/>
        <v>0.61538461538461542</v>
      </c>
      <c r="AA82" s="10" t="s">
        <v>205</v>
      </c>
    </row>
    <row r="83" spans="1:27" x14ac:dyDescent="0.4">
      <c r="A83" s="6">
        <v>534</v>
      </c>
      <c r="B83" s="6" t="s">
        <v>26</v>
      </c>
      <c r="C83" s="14" t="s">
        <v>206</v>
      </c>
      <c r="D83" s="6" t="s">
        <v>65</v>
      </c>
      <c r="E83" s="6" t="s">
        <v>88</v>
      </c>
      <c r="F83" s="6"/>
      <c r="G83" s="7" t="str">
        <f t="shared" si="44"/>
        <v>Ф</v>
      </c>
      <c r="H83" s="7" t="str">
        <f t="shared" si="45"/>
        <v>М</v>
      </c>
      <c r="I83" s="6">
        <v>760184</v>
      </c>
      <c r="J83" s="8">
        <v>11</v>
      </c>
      <c r="K83" s="6" t="s">
        <v>60</v>
      </c>
      <c r="L83" s="6" t="s">
        <v>15</v>
      </c>
      <c r="M83" s="6">
        <v>22.5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9">
        <f t="shared" si="46"/>
        <v>22.5</v>
      </c>
      <c r="Y83" s="6">
        <v>39</v>
      </c>
      <c r="Z83" s="11">
        <f t="shared" si="47"/>
        <v>0.57692307692307687</v>
      </c>
      <c r="AA83" s="10" t="s">
        <v>205</v>
      </c>
    </row>
    <row r="84" spans="1:27" x14ac:dyDescent="0.4">
      <c r="A84" s="6">
        <v>538</v>
      </c>
      <c r="B84" s="6" t="s">
        <v>26</v>
      </c>
      <c r="C84" s="14" t="s">
        <v>228</v>
      </c>
      <c r="D84" s="6" t="s">
        <v>86</v>
      </c>
      <c r="E84" s="6" t="s">
        <v>87</v>
      </c>
      <c r="F84" s="6"/>
      <c r="G84" s="7" t="str">
        <f t="shared" si="44"/>
        <v>И</v>
      </c>
      <c r="H84" s="7" t="str">
        <f t="shared" si="45"/>
        <v>Д</v>
      </c>
      <c r="I84" s="6">
        <v>760184</v>
      </c>
      <c r="J84" s="8">
        <v>11</v>
      </c>
      <c r="K84" s="6" t="s">
        <v>123</v>
      </c>
      <c r="L84" s="6" t="s">
        <v>15</v>
      </c>
      <c r="M84" s="6">
        <v>21.5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9">
        <f t="shared" si="46"/>
        <v>21.5</v>
      </c>
      <c r="Y84" s="6">
        <v>39</v>
      </c>
      <c r="Z84" s="11">
        <f t="shared" si="47"/>
        <v>0.55128205128205132</v>
      </c>
      <c r="AA84" s="10" t="s">
        <v>205</v>
      </c>
    </row>
    <row r="85" spans="1:27" x14ac:dyDescent="0.4">
      <c r="A85" s="6">
        <v>546</v>
      </c>
      <c r="B85" s="6" t="s">
        <v>26</v>
      </c>
      <c r="C85" s="14" t="s">
        <v>213</v>
      </c>
      <c r="D85" s="6" t="s">
        <v>191</v>
      </c>
      <c r="E85" s="6" t="s">
        <v>180</v>
      </c>
      <c r="F85" s="6"/>
      <c r="G85" s="7" t="str">
        <f t="shared" si="44"/>
        <v>Г</v>
      </c>
      <c r="H85" s="7" t="str">
        <f t="shared" si="45"/>
        <v>А</v>
      </c>
      <c r="I85" s="6">
        <v>760184</v>
      </c>
      <c r="J85" s="8">
        <v>11</v>
      </c>
      <c r="K85" s="6" t="s">
        <v>62</v>
      </c>
      <c r="L85" s="6" t="s">
        <v>15</v>
      </c>
      <c r="M85" s="6">
        <v>19.5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9">
        <f t="shared" si="46"/>
        <v>19.5</v>
      </c>
      <c r="Y85" s="6">
        <v>39</v>
      </c>
      <c r="Z85" s="11">
        <f t="shared" si="47"/>
        <v>0.5</v>
      </c>
      <c r="AA85" s="10" t="str">
        <f t="shared" ref="AA85" si="48">IF(X85&gt;75%*Y85,"Победитель",IF(X85&gt;50%*Y85,"Призёр","Участник"))</f>
        <v>Участник</v>
      </c>
    </row>
    <row r="86" spans="1:27" x14ac:dyDescent="0.4">
      <c r="AA86" s="13"/>
    </row>
    <row r="87" spans="1:27" x14ac:dyDescent="0.4">
      <c r="AA87" s="13"/>
    </row>
  </sheetData>
  <sortState xmlns:xlrd2="http://schemas.microsoft.com/office/spreadsheetml/2017/richdata2" ref="B8:AA568">
    <sortCondition ref="J8:J568"/>
    <sortCondition descending="1" ref="X8:X568"/>
  </sortState>
  <mergeCells count="28">
    <mergeCell ref="AA5:AA7"/>
    <mergeCell ref="I5:I7"/>
    <mergeCell ref="J5:J7"/>
    <mergeCell ref="K5:K7"/>
    <mergeCell ref="Z5:Z7"/>
    <mergeCell ref="L5:L7"/>
    <mergeCell ref="M6:M7"/>
    <mergeCell ref="R6:R7"/>
    <mergeCell ref="S6:S7"/>
    <mergeCell ref="Y5:Y7"/>
    <mergeCell ref="X5:X7"/>
    <mergeCell ref="V6:V7"/>
    <mergeCell ref="N6:N7"/>
    <mergeCell ref="O6:O7"/>
    <mergeCell ref="P6:P7"/>
    <mergeCell ref="F5:F7"/>
    <mergeCell ref="G5:G7"/>
    <mergeCell ref="H5:H7"/>
    <mergeCell ref="T6:T7"/>
    <mergeCell ref="U6:U7"/>
    <mergeCell ref="Q6:Q7"/>
    <mergeCell ref="M5:W5"/>
    <mergeCell ref="W6:W7"/>
    <mergeCell ref="A4:D4"/>
    <mergeCell ref="A5:A7"/>
    <mergeCell ref="D5:D7"/>
    <mergeCell ref="E5:E7"/>
    <mergeCell ref="B5:B7"/>
  </mergeCells>
  <phoneticPr fontId="1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Виктория Тарасова</cp:lastModifiedBy>
  <cp:lastPrinted>2024-10-17T14:23:46Z</cp:lastPrinted>
  <dcterms:created xsi:type="dcterms:W3CDTF">2018-08-16T12:42:27Z</dcterms:created>
  <dcterms:modified xsi:type="dcterms:W3CDTF">2024-10-17T20:00:46Z</dcterms:modified>
</cp:coreProperties>
</file>