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RY-2\!!!2024-25\Сайт\ВсОШ\ИТОГИ\"/>
    </mc:Choice>
  </mc:AlternateContent>
  <xr:revisionPtr revIDLastSave="0" documentId="8_{AEBDA8C3-BBE8-4824-90B5-3896C2999338}" xr6:coauthVersionLast="47" xr6:coauthVersionMax="47" xr10:uidLastSave="{00000000-0000-0000-0000-000000000000}"/>
  <bookViews>
    <workbookView xWindow="22930" yWindow="-110" windowWidth="23260" windowHeight="12460" xr2:uid="{00000000-000D-0000-FFFF-FFFF00000000}"/>
  </bookViews>
  <sheets>
    <sheet name="ОБЗР" sheetId="1" r:id="rId1"/>
  </sheets>
  <definedNames>
    <definedName name="_xlnm._FilterDatabase" localSheetId="0" hidden="1">ОБЗР!$A$3:$Z$9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W13" i="1" l="1"/>
  <c r="Z13" i="1" s="1"/>
  <c r="W17" i="1"/>
  <c r="Z17" i="1" s="1"/>
  <c r="W18" i="1"/>
  <c r="Z18" i="1" s="1"/>
  <c r="W12" i="1"/>
  <c r="Z12" i="1" s="1"/>
  <c r="W10" i="1"/>
  <c r="Z10" i="1" s="1"/>
  <c r="W8" i="1"/>
  <c r="W9" i="1"/>
  <c r="Z9" i="1" s="1"/>
  <c r="W11" i="1"/>
  <c r="Z11" i="1" s="1"/>
  <c r="W14" i="1"/>
  <c r="Z14" i="1" s="1"/>
  <c r="W15" i="1"/>
  <c r="Z15" i="1" s="1"/>
  <c r="W16" i="1"/>
  <c r="Y16" i="1" s="1"/>
  <c r="W28" i="1"/>
  <c r="Z28" i="1" s="1"/>
  <c r="W29" i="1"/>
  <c r="Z29" i="1" s="1"/>
  <c r="W22" i="1"/>
  <c r="Z22" i="1" s="1"/>
  <c r="W23" i="1"/>
  <c r="Z23" i="1" s="1"/>
  <c r="W20" i="1"/>
  <c r="Z20" i="1" s="1"/>
  <c r="W21" i="1"/>
  <c r="Z21" i="1" s="1"/>
  <c r="W19" i="1"/>
  <c r="Z19" i="1" s="1"/>
  <c r="W30" i="1"/>
  <c r="Z30" i="1" s="1"/>
  <c r="W31" i="1"/>
  <c r="Z31" i="1" s="1"/>
  <c r="W24" i="1"/>
  <c r="Z24" i="1" s="1"/>
  <c r="W27" i="1"/>
  <c r="Z27" i="1" s="1"/>
  <c r="W25" i="1"/>
  <c r="Y25" i="1" s="1"/>
  <c r="W26" i="1"/>
  <c r="Z26" i="1" s="1"/>
  <c r="W37" i="1"/>
  <c r="Z37" i="1" s="1"/>
  <c r="W35" i="1"/>
  <c r="Z35" i="1" s="1"/>
  <c r="W38" i="1"/>
  <c r="Z38" i="1" s="1"/>
  <c r="W36" i="1"/>
  <c r="Z36" i="1" s="1"/>
  <c r="W39" i="1"/>
  <c r="Z39" i="1" s="1"/>
  <c r="W43" i="1"/>
  <c r="Z43" i="1" s="1"/>
  <c r="W42" i="1"/>
  <c r="Z42" i="1" s="1"/>
  <c r="W33" i="1"/>
  <c r="Z33" i="1" s="1"/>
  <c r="W32" i="1"/>
  <c r="Z32" i="1" s="1"/>
  <c r="W34" i="1"/>
  <c r="Z34" i="1" s="1"/>
  <c r="W44" i="1"/>
  <c r="Y44" i="1" s="1"/>
  <c r="W41" i="1"/>
  <c r="Z41" i="1" s="1"/>
  <c r="W40" i="1"/>
  <c r="Z40" i="1" s="1"/>
  <c r="W52" i="1"/>
  <c r="Z52" i="1" s="1"/>
  <c r="W49" i="1"/>
  <c r="Z49" i="1" s="1"/>
  <c r="W45" i="1"/>
  <c r="Z45" i="1" s="1"/>
  <c r="W48" i="1"/>
  <c r="Z48" i="1" s="1"/>
  <c r="W47" i="1"/>
  <c r="Z47" i="1" s="1"/>
  <c r="W46" i="1"/>
  <c r="Z46" i="1" s="1"/>
  <c r="W50" i="1"/>
  <c r="Z50" i="1" s="1"/>
  <c r="W51" i="1"/>
  <c r="Y51" i="1" s="1"/>
  <c r="W53" i="1"/>
  <c r="Z53" i="1" s="1"/>
  <c r="W54" i="1"/>
  <c r="Z54" i="1" s="1"/>
  <c r="W57" i="1"/>
  <c r="Z57" i="1" s="1"/>
  <c r="W58" i="1"/>
  <c r="Z58" i="1" s="1"/>
  <c r="W60" i="1"/>
  <c r="Z60" i="1" s="1"/>
  <c r="W66" i="1"/>
  <c r="Z66" i="1" s="1"/>
  <c r="W55" i="1"/>
  <c r="Z55" i="1" s="1"/>
  <c r="W62" i="1"/>
  <c r="Z62" i="1" s="1"/>
  <c r="W61" i="1"/>
  <c r="Z61" i="1" s="1"/>
  <c r="W65" i="1"/>
  <c r="Z65" i="1" s="1"/>
  <c r="W56" i="1"/>
  <c r="Z56" i="1" s="1"/>
  <c r="W59" i="1"/>
  <c r="Y59" i="1" s="1"/>
  <c r="W64" i="1"/>
  <c r="Z64" i="1" s="1"/>
  <c r="W63" i="1"/>
  <c r="Z63" i="1" s="1"/>
  <c r="W71" i="1"/>
  <c r="Y71" i="1" s="1"/>
  <c r="W72" i="1"/>
  <c r="Z72" i="1" s="1"/>
  <c r="W74" i="1"/>
  <c r="Z74" i="1" s="1"/>
  <c r="W69" i="1"/>
  <c r="Z69" i="1" s="1"/>
  <c r="W70" i="1"/>
  <c r="Z70" i="1" s="1"/>
  <c r="W73" i="1"/>
  <c r="Z73" i="1" s="1"/>
  <c r="W75" i="1"/>
  <c r="Z75" i="1" s="1"/>
  <c r="W67" i="1"/>
  <c r="Z67" i="1" s="1"/>
  <c r="W68" i="1"/>
  <c r="Z68" i="1" s="1"/>
  <c r="Y24" i="1" l="1"/>
  <c r="Y58" i="1"/>
  <c r="Y23" i="1"/>
  <c r="Y65" i="1"/>
  <c r="Y46" i="1"/>
  <c r="Y14" i="1"/>
  <c r="Z59" i="1"/>
  <c r="Y40" i="1"/>
  <c r="Z44" i="1"/>
  <c r="Y67" i="1"/>
  <c r="Y32" i="1"/>
  <c r="Z25" i="1"/>
  <c r="Y72" i="1"/>
  <c r="Y38" i="1"/>
  <c r="Y17" i="1"/>
  <c r="Z71" i="1"/>
  <c r="Y75" i="1"/>
  <c r="Y61" i="1"/>
  <c r="Y57" i="1"/>
  <c r="Y35" i="1"/>
  <c r="Y22" i="1"/>
  <c r="Y13" i="1"/>
  <c r="Z8" i="1"/>
  <c r="Y8" i="1"/>
  <c r="Y73" i="1"/>
  <c r="Y63" i="1"/>
  <c r="Y62" i="1"/>
  <c r="Y54" i="1"/>
  <c r="Y48" i="1"/>
  <c r="Y41" i="1"/>
  <c r="Y42" i="1"/>
  <c r="Y37" i="1"/>
  <c r="Y30" i="1"/>
  <c r="Y29" i="1"/>
  <c r="Y9" i="1"/>
  <c r="Y47" i="1"/>
  <c r="Y33" i="1"/>
  <c r="Y31" i="1"/>
  <c r="Y11" i="1"/>
  <c r="Y70" i="1"/>
  <c r="Y64" i="1"/>
  <c r="Y55" i="1"/>
  <c r="Y53" i="1"/>
  <c r="Y45" i="1"/>
  <c r="Y43" i="1"/>
  <c r="Y26" i="1"/>
  <c r="Y19" i="1"/>
  <c r="Y28" i="1"/>
  <c r="Y10" i="1"/>
  <c r="Z51" i="1"/>
  <c r="Z16" i="1"/>
  <c r="Y69" i="1"/>
  <c r="Y66" i="1"/>
  <c r="Y49" i="1"/>
  <c r="Y39" i="1"/>
  <c r="Y21" i="1"/>
  <c r="Y12" i="1"/>
  <c r="Y68" i="1"/>
  <c r="Y74" i="1"/>
  <c r="Y56" i="1"/>
  <c r="Y60" i="1"/>
  <c r="Y50" i="1"/>
  <c r="Y52" i="1"/>
  <c r="Y34" i="1"/>
  <c r="Y36" i="1"/>
  <c r="Y27" i="1"/>
  <c r="Y20" i="1"/>
  <c r="Y15" i="1"/>
  <c r="Y18" i="1"/>
</calcChain>
</file>

<file path=xl/sharedStrings.xml><?xml version="1.0" encoding="utf-8"?>
<sst xmlns="http://schemas.openxmlformats.org/spreadsheetml/2006/main" count="439" uniqueCount="272">
  <si>
    <t>№ п/п</t>
  </si>
  <si>
    <t>Фамилия</t>
  </si>
  <si>
    <t>Имя</t>
  </si>
  <si>
    <t>Отчество</t>
  </si>
  <si>
    <t>Класс</t>
  </si>
  <si>
    <t>МАХ балл</t>
  </si>
  <si>
    <t>Общий балл</t>
  </si>
  <si>
    <t>Статус</t>
  </si>
  <si>
    <t>№3</t>
  </si>
  <si>
    <t>% выполнения</t>
  </si>
  <si>
    <t>№ части/задания</t>
  </si>
  <si>
    <t>Город</t>
  </si>
  <si>
    <t>Переславль-Залесский</t>
  </si>
  <si>
    <t>Шифр участника</t>
  </si>
  <si>
    <t>Код школы</t>
  </si>
  <si>
    <t>Итоговая ведомость школьного этапа</t>
  </si>
  <si>
    <t>№8</t>
  </si>
  <si>
    <t>№ 1</t>
  </si>
  <si>
    <t>№ 2</t>
  </si>
  <si>
    <t>№4</t>
  </si>
  <si>
    <t xml:space="preserve">№5 </t>
  </si>
  <si>
    <t xml:space="preserve">№6 </t>
  </si>
  <si>
    <t>№9</t>
  </si>
  <si>
    <t>№10</t>
  </si>
  <si>
    <t>Тест</t>
  </si>
  <si>
    <t>Ксения</t>
  </si>
  <si>
    <t>Михайловна</t>
  </si>
  <si>
    <t>Карина</t>
  </si>
  <si>
    <t>Дмитриевна</t>
  </si>
  <si>
    <t>Егор</t>
  </si>
  <si>
    <t>Иванович</t>
  </si>
  <si>
    <t>Максимовна</t>
  </si>
  <si>
    <t>Анастасия</t>
  </si>
  <si>
    <t>Александровна</t>
  </si>
  <si>
    <t>Кирилл</t>
  </si>
  <si>
    <t>Алексеевич</t>
  </si>
  <si>
    <t>Юрьевич</t>
  </si>
  <si>
    <t>Игоревич</t>
  </si>
  <si>
    <t>Максим</t>
  </si>
  <si>
    <t>Матвей</t>
  </si>
  <si>
    <t>Андрей</t>
  </si>
  <si>
    <t>Владимировна</t>
  </si>
  <si>
    <t>Макар</t>
  </si>
  <si>
    <t>Романович</t>
  </si>
  <si>
    <t>София</t>
  </si>
  <si>
    <t>Сергеевна</t>
  </si>
  <si>
    <t>Андреевна</t>
  </si>
  <si>
    <t>Дарья</t>
  </si>
  <si>
    <t>Дмитриевич</t>
  </si>
  <si>
    <t>Александрович</t>
  </si>
  <si>
    <t>Ирина</t>
  </si>
  <si>
    <t>Алексеевна</t>
  </si>
  <si>
    <t>Анна</t>
  </si>
  <si>
    <t>Максимович</t>
  </si>
  <si>
    <t>Андреевич</t>
  </si>
  <si>
    <t>Иван</t>
  </si>
  <si>
    <t>Евгеньевна</t>
  </si>
  <si>
    <t>Никита</t>
  </si>
  <si>
    <t>Арина</t>
  </si>
  <si>
    <t>Владимирович</t>
  </si>
  <si>
    <t>Олеговна</t>
  </si>
  <si>
    <t>Павловна</t>
  </si>
  <si>
    <t>Евгеньевич</t>
  </si>
  <si>
    <t>Николаевич</t>
  </si>
  <si>
    <t>Михайлович</t>
  </si>
  <si>
    <t>Дмитрий</t>
  </si>
  <si>
    <t>Павлович</t>
  </si>
  <si>
    <t>Михаил</t>
  </si>
  <si>
    <t xml:space="preserve">Иван </t>
  </si>
  <si>
    <t>Илья</t>
  </si>
  <si>
    <t>Сергеевич</t>
  </si>
  <si>
    <t>Марина</t>
  </si>
  <si>
    <t>Глеб</t>
  </si>
  <si>
    <t>Даниил</t>
  </si>
  <si>
    <t>Елизавета</t>
  </si>
  <si>
    <t>Арсений</t>
  </si>
  <si>
    <t>Варвара</t>
  </si>
  <si>
    <t>Кира</t>
  </si>
  <si>
    <t>Алексей</t>
  </si>
  <si>
    <t>Валерьевич</t>
  </si>
  <si>
    <t>Антонович</t>
  </si>
  <si>
    <t>Владислав</t>
  </si>
  <si>
    <t>Михеев</t>
  </si>
  <si>
    <t>Викторович</t>
  </si>
  <si>
    <t>Вадимович</t>
  </si>
  <si>
    <t>Артем</t>
  </si>
  <si>
    <t>Тимур</t>
  </si>
  <si>
    <t>Герасимов</t>
  </si>
  <si>
    <t>Захар</t>
  </si>
  <si>
    <t>Николай</t>
  </si>
  <si>
    <t>Роман</t>
  </si>
  <si>
    <t>Таисия</t>
  </si>
  <si>
    <t>Артемовна</t>
  </si>
  <si>
    <t>Анатольевна</t>
  </si>
  <si>
    <t>Васильев</t>
  </si>
  <si>
    <t xml:space="preserve">Александр </t>
  </si>
  <si>
    <t>Василиса</t>
  </si>
  <si>
    <t>Окопный</t>
  </si>
  <si>
    <t>O0601</t>
  </si>
  <si>
    <t>Трухачев</t>
  </si>
  <si>
    <t>Макарий</t>
  </si>
  <si>
    <t>O0602</t>
  </si>
  <si>
    <t xml:space="preserve">Табулович </t>
  </si>
  <si>
    <t xml:space="preserve">Антон </t>
  </si>
  <si>
    <t>O0603</t>
  </si>
  <si>
    <t xml:space="preserve">Атяков </t>
  </si>
  <si>
    <t>Дмирий</t>
  </si>
  <si>
    <t>O0604</t>
  </si>
  <si>
    <t>Гришан</t>
  </si>
  <si>
    <t>O0605</t>
  </si>
  <si>
    <t xml:space="preserve">Максимов </t>
  </si>
  <si>
    <t>O0606</t>
  </si>
  <si>
    <t>Гуров</t>
  </si>
  <si>
    <t>O0607</t>
  </si>
  <si>
    <t xml:space="preserve">Алексеева </t>
  </si>
  <si>
    <t>O0608</t>
  </si>
  <si>
    <t>Сарваев</t>
  </si>
  <si>
    <t>Ильич</t>
  </si>
  <si>
    <t>O0609</t>
  </si>
  <si>
    <t>Корчагов</t>
  </si>
  <si>
    <t>O0610</t>
  </si>
  <si>
    <t xml:space="preserve">Бессонов </t>
  </si>
  <si>
    <t>O0611</t>
  </si>
  <si>
    <t>Кряжов</t>
  </si>
  <si>
    <t>O0701</t>
  </si>
  <si>
    <t>Савинов</t>
  </si>
  <si>
    <t>O0702</t>
  </si>
  <si>
    <t>Ардентова</t>
  </si>
  <si>
    <t>O0703</t>
  </si>
  <si>
    <t>Матющенко</t>
  </si>
  <si>
    <t>O0704</t>
  </si>
  <si>
    <t>Горюнова</t>
  </si>
  <si>
    <t>O0705</t>
  </si>
  <si>
    <t>Цепкова</t>
  </si>
  <si>
    <t>Лилия</t>
  </si>
  <si>
    <t>O0706</t>
  </si>
  <si>
    <t>Солдатченко</t>
  </si>
  <si>
    <t>O0707</t>
  </si>
  <si>
    <t>Великанов</t>
  </si>
  <si>
    <t>O0708</t>
  </si>
  <si>
    <t>Силин</t>
  </si>
  <si>
    <t>O0709</t>
  </si>
  <si>
    <t>Васильева</t>
  </si>
  <si>
    <t>O0710</t>
  </si>
  <si>
    <t>Разина</t>
  </si>
  <si>
    <t>O0711</t>
  </si>
  <si>
    <t>Давыдова</t>
  </si>
  <si>
    <t>O0712</t>
  </si>
  <si>
    <t>Ламзиков</t>
  </si>
  <si>
    <t>O0713</t>
  </si>
  <si>
    <t>Могильный</t>
  </si>
  <si>
    <t>O0801</t>
  </si>
  <si>
    <t>Григорий</t>
  </si>
  <si>
    <t>O0802</t>
  </si>
  <si>
    <t>Шустров</t>
  </si>
  <si>
    <t>O0803</t>
  </si>
  <si>
    <t>O0804</t>
  </si>
  <si>
    <t>Брагин</t>
  </si>
  <si>
    <t>O0805</t>
  </si>
  <si>
    <t>Суслова</t>
  </si>
  <si>
    <t>O0806</t>
  </si>
  <si>
    <t>Новоселова</t>
  </si>
  <si>
    <t>Антоновна</t>
  </si>
  <si>
    <t>O0807</t>
  </si>
  <si>
    <t>Чикакова</t>
  </si>
  <si>
    <t>Омина</t>
  </si>
  <si>
    <t>Алзашоевна</t>
  </si>
  <si>
    <t>O0808</t>
  </si>
  <si>
    <t>Саарян</t>
  </si>
  <si>
    <t>Мариам</t>
  </si>
  <si>
    <t>Артуровна</t>
  </si>
  <si>
    <t>O0809</t>
  </si>
  <si>
    <t>Амплеева</t>
  </si>
  <si>
    <t>O0810</t>
  </si>
  <si>
    <t xml:space="preserve">Осипова </t>
  </si>
  <si>
    <t>O0811</t>
  </si>
  <si>
    <t>Пикалев</t>
  </si>
  <si>
    <t>O0813</t>
  </si>
  <si>
    <t>Заварин</t>
  </si>
  <si>
    <t>O0815</t>
  </si>
  <si>
    <t>Новоселов</t>
  </si>
  <si>
    <t>O0901</t>
  </si>
  <si>
    <t>Вареник</t>
  </si>
  <si>
    <t>O0902</t>
  </si>
  <si>
    <t>Атабалаев</t>
  </si>
  <si>
    <t>O0903</t>
  </si>
  <si>
    <t>Сарычев</t>
  </si>
  <si>
    <t>Дмиртий</t>
  </si>
  <si>
    <t>O0904</t>
  </si>
  <si>
    <t>Заварина</t>
  </si>
  <si>
    <t>Валерьевна</t>
  </si>
  <si>
    <t>O0905</t>
  </si>
  <si>
    <t>Зимина</t>
  </si>
  <si>
    <t>O0906</t>
  </si>
  <si>
    <t>Уваров-Корюгин</t>
  </si>
  <si>
    <t>Родион</t>
  </si>
  <si>
    <t>O0907</t>
  </si>
  <si>
    <t>Протасов</t>
  </si>
  <si>
    <t>O0908</t>
  </si>
  <si>
    <t>Дьяченко</t>
  </si>
  <si>
    <t>O0909</t>
  </si>
  <si>
    <t>Астахова</t>
  </si>
  <si>
    <t>O1001</t>
  </si>
  <si>
    <t>Пупкова</t>
  </si>
  <si>
    <t>O1002</t>
  </si>
  <si>
    <t>Штырц</t>
  </si>
  <si>
    <t>Эльвира</t>
  </si>
  <si>
    <t>O1003</t>
  </si>
  <si>
    <t>Увварова-Корюгина</t>
  </si>
  <si>
    <t>O1004</t>
  </si>
  <si>
    <t>Усачев</t>
  </si>
  <si>
    <t>O1005</t>
  </si>
  <si>
    <t xml:space="preserve">Лихачев </t>
  </si>
  <si>
    <t>O1006</t>
  </si>
  <si>
    <t>Рубцова</t>
  </si>
  <si>
    <t>O1007</t>
  </si>
  <si>
    <t>O1008</t>
  </si>
  <si>
    <t>Травников</t>
  </si>
  <si>
    <t>O1009</t>
  </si>
  <si>
    <t>O1010</t>
  </si>
  <si>
    <t>Бугакова</t>
  </si>
  <si>
    <t>O1011</t>
  </si>
  <si>
    <t>Музыченко</t>
  </si>
  <si>
    <t>O1012</t>
  </si>
  <si>
    <t>Голубкова</t>
  </si>
  <si>
    <t>O1013</t>
  </si>
  <si>
    <t>Тюрин</t>
  </si>
  <si>
    <t>O1101</t>
  </si>
  <si>
    <t>Анахасян</t>
  </si>
  <si>
    <t>Севак</t>
  </si>
  <si>
    <t>Артурович</t>
  </si>
  <si>
    <t>O1102</t>
  </si>
  <si>
    <t>Алексеев</t>
  </si>
  <si>
    <t>O1103</t>
  </si>
  <si>
    <t>Рубан</t>
  </si>
  <si>
    <t>O1104</t>
  </si>
  <si>
    <t>Жукова</t>
  </si>
  <si>
    <t>O1105</t>
  </si>
  <si>
    <t>Паняшкин</t>
  </si>
  <si>
    <t>O1106</t>
  </si>
  <si>
    <t>Пирогов</t>
  </si>
  <si>
    <t>O1107</t>
  </si>
  <si>
    <t>Оганян</t>
  </si>
  <si>
    <t>Араиковна</t>
  </si>
  <si>
    <t>O1108</t>
  </si>
  <si>
    <t>Алимова</t>
  </si>
  <si>
    <t>O1109</t>
  </si>
  <si>
    <t>Основы безопасности и защиты Родины</t>
  </si>
  <si>
    <t>«11» ОКТЯБРЯ 2024 г.</t>
  </si>
  <si>
    <t>И</t>
  </si>
  <si>
    <t>О</t>
  </si>
  <si>
    <t>Ф</t>
  </si>
  <si>
    <t/>
  </si>
  <si>
    <t>М</t>
  </si>
  <si>
    <t>Г</t>
  </si>
  <si>
    <t>А</t>
  </si>
  <si>
    <t>С</t>
  </si>
  <si>
    <t>К</t>
  </si>
  <si>
    <t>Б</t>
  </si>
  <si>
    <t>Т</t>
  </si>
  <si>
    <t>Ц</t>
  </si>
  <si>
    <t>В</t>
  </si>
  <si>
    <t>Д</t>
  </si>
  <si>
    <t>Л</t>
  </si>
  <si>
    <t>Р</t>
  </si>
  <si>
    <t>Ч</t>
  </si>
  <si>
    <t>Ш</t>
  </si>
  <si>
    <t>З</t>
  </si>
  <si>
    <t>П</t>
  </si>
  <si>
    <t>Н</t>
  </si>
  <si>
    <t>У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</si>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</sst>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8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14" fillId="0" borderId="0" xfId="0" applyFont="1"/>
    <xf numFmtId="0" fontId="4" fillId="0" borderId="0" xfId="0" applyFont="1"/>
    <xf numFmtId="0" fontId="11" fillId="0" borderId="0" xfId="0" applyFont="1"/>
    <xf numFmtId="1" fontId="4" fillId="0" borderId="0" xfId="0" applyNumberFormat="1" applyFont="1"/>
    <xf numFmtId="49" fontId="4" fillId="0" borderId="0" xfId="0" applyNumberFormat="1" applyFont="1"/>
    <xf numFmtId="0" fontId="4" fillId="0" borderId="0" xfId="0" applyFont="1" applyAlignment="1">
      <alignment vertical="distributed"/>
    </xf>
    <xf numFmtId="0" fontId="4" fillId="0" borderId="1" xfId="0" applyFont="1" applyBorder="1"/>
    <xf numFmtId="1" fontId="4" fillId="0" borderId="1" xfId="0" applyNumberFormat="1" applyFont="1" applyBorder="1"/>
    <xf numFmtId="0" fontId="7" fillId="0" borderId="1" xfId="1" applyFont="1" applyBorder="1"/>
    <xf numFmtId="0" fontId="6" fillId="0" borderId="1" xfId="0" applyFont="1" applyBorder="1"/>
    <xf numFmtId="9" fontId="6" fillId="0" borderId="1" xfId="13" applyFont="1" applyFill="1" applyBorder="1" applyAlignment="1"/>
    <xf numFmtId="0" fontId="7" fillId="0" borderId="1" xfId="2" applyFont="1" applyBorder="1"/>
    <xf numFmtId="164" fontId="4" fillId="0" borderId="1" xfId="1" applyNumberFormat="1" applyFont="1" applyBorder="1"/>
    <xf numFmtId="0" fontId="7" fillId="0" borderId="1" xfId="0" applyFont="1" applyBorder="1"/>
    <xf numFmtId="1" fontId="7" fillId="0" borderId="1" xfId="0" applyNumberFormat="1" applyFont="1" applyBorder="1" applyAlignment="1">
      <alignment horizontal="right"/>
    </xf>
    <xf numFmtId="0" fontId="4" fillId="0" borderId="1" xfId="2" applyFont="1" applyBorder="1"/>
    <xf numFmtId="1" fontId="6" fillId="0" borderId="1" xfId="0" applyNumberFormat="1" applyFont="1" applyBorder="1"/>
    <xf numFmtId="0" fontId="6" fillId="0" borderId="1" xfId="18" applyFont="1" applyBorder="1"/>
    <xf numFmtId="0" fontId="15" fillId="0" borderId="1" xfId="0" applyFont="1" applyBorder="1"/>
    <xf numFmtId="0" fontId="4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1" fillId="0" borderId="0" xfId="0" applyFont="1"/>
    <xf numFmtId="0" fontId="4" fillId="0" borderId="0" xfId="0" applyFont="1"/>
  </cellXfs>
  <cellStyles count="20">
    <cellStyle name="Excel Built-in Normal" xfId="6" xr:uid="{00000000-0005-0000-0000-000000000000}"/>
    <cellStyle name="Excel Built-in Normal 1" xfId="7" xr:uid="{00000000-0005-0000-0000-000001000000}"/>
    <cellStyle name="Excel Built-in Normal 2" xfId="5" xr:uid="{00000000-0005-0000-0000-000002000000}"/>
    <cellStyle name="TableStyleLight1" xfId="8" xr:uid="{00000000-0005-0000-0000-000003000000}"/>
    <cellStyle name="Обычный" xfId="0" builtinId="0"/>
    <cellStyle name="Обычный 2" xfId="2" xr:uid="{00000000-0005-0000-0000-000005000000}"/>
    <cellStyle name="Обычный 3" xfId="4" xr:uid="{00000000-0005-0000-0000-000006000000}"/>
    <cellStyle name="Обычный 3 2" xfId="11" xr:uid="{00000000-0005-0000-0000-000007000000}"/>
    <cellStyle name="Обычный 3 2 2" xfId="18" xr:uid="{00000000-0005-0000-0000-000008000000}"/>
    <cellStyle name="Обычный 3 3" xfId="15" xr:uid="{00000000-0005-0000-0000-000009000000}"/>
    <cellStyle name="Обычный 4" xfId="1" xr:uid="{00000000-0005-0000-0000-00000A000000}"/>
    <cellStyle name="Обычный 5" xfId="3" xr:uid="{00000000-0005-0000-0000-00000B000000}"/>
    <cellStyle name="Обычный 5 2" xfId="10" xr:uid="{00000000-0005-0000-0000-00000C000000}"/>
    <cellStyle name="Обычный 5 2 2" xfId="17" xr:uid="{00000000-0005-0000-0000-00000D000000}"/>
    <cellStyle name="Обычный 5 3" xfId="14" xr:uid="{00000000-0005-0000-0000-00000E000000}"/>
    <cellStyle name="Обычный 6" xfId="9" xr:uid="{00000000-0005-0000-0000-00000F000000}"/>
    <cellStyle name="Обычный 6 2" xfId="12" xr:uid="{00000000-0005-0000-0000-000010000000}"/>
    <cellStyle name="Обычный 6 2 2" xfId="19" xr:uid="{00000000-0005-0000-0000-000011000000}"/>
    <cellStyle name="Обычный 6 3" xfId="16" xr:uid="{00000000-0005-0000-0000-000012000000}"/>
    <cellStyle name="Процентный" xfId="13" builtinId="5"/>
  </cellStyles>
  <dxfs count="0"/>
  <tableStyles count="0" defaultTableStyle="TableStyleMedium2" defaultPivotStyle="PivotStyleLight16"/>
  <colors>
    <mruColors>
      <color rgb="FFFFB3B3"/>
      <color rgb="FF99BCE7"/>
      <color rgb="FF6EA0DC"/>
      <color rgb="FFFF7575"/>
      <color rgb="FFFFE285"/>
      <color rgb="FFFFD653"/>
      <color rgb="FFFFCF37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75"/>
  <sheetViews>
    <sheetView tabSelected="1" zoomScale="70" zoomScaleNormal="70" workbookViewId="0">
      <selection activeCell="B1" sqref="B1:B1048576"/>
    </sheetView>
  </sheetViews>
  <sheetFormatPr defaultColWidth="9.08984375" defaultRowHeight="18" x14ac:dyDescent="0.4"/>
  <cols>
    <col min="1" max="2" width="7.453125" style="2" customWidth="1"/>
    <col min="3" max="3" width="20.36328125" style="2" customWidth="1"/>
    <col min="4" max="4" width="18" style="2" hidden="1" customWidth="1"/>
    <col min="5" max="5" width="22.08984375" style="2" hidden="1" customWidth="1"/>
    <col min="6" max="6" width="4.08984375" style="2" hidden="1" customWidth="1"/>
    <col min="7" max="8" width="4.08984375" style="2" customWidth="1"/>
    <col min="9" max="9" width="13.08984375" style="2" customWidth="1"/>
    <col min="10" max="10" width="8.08984375" style="4" customWidth="1"/>
    <col min="11" max="11" width="12.36328125" style="2" hidden="1" customWidth="1"/>
    <col min="12" max="12" width="25.6328125" style="2" customWidth="1"/>
    <col min="13" max="17" width="6.08984375" style="2" customWidth="1"/>
    <col min="18" max="21" width="6" style="2" customWidth="1"/>
    <col min="22" max="22" width="7.54296875" style="2" customWidth="1"/>
    <col min="23" max="23" width="10.08984375" style="5" customWidth="1"/>
    <col min="24" max="25" width="10" style="2" customWidth="1"/>
    <col min="26" max="26" width="12.54296875" style="5" customWidth="1"/>
    <col min="27" max="16384" width="9.08984375" style="2"/>
  </cols>
  <sheetData>
    <row r="3" spans="1:26" x14ac:dyDescent="0.4">
      <c r="A3" s="2" t="s">
        <v>15</v>
      </c>
      <c r="K3" s="3"/>
      <c r="L3" s="1" t="s">
        <v>247</v>
      </c>
    </row>
    <row r="4" spans="1:26" x14ac:dyDescent="0.4">
      <c r="A4" s="32" t="s">
        <v>248</v>
      </c>
      <c r="B4" s="32"/>
      <c r="C4" s="33"/>
      <c r="D4" s="33"/>
    </row>
    <row r="5" spans="1:26" s="6" customFormat="1" ht="22.5" customHeight="1" x14ac:dyDescent="0.35">
      <c r="A5" s="24" t="s">
        <v>0</v>
      </c>
      <c r="B5" s="20" t="s">
        <v>251</v>
      </c>
      <c r="C5" s="24" t="s">
        <v>1</v>
      </c>
      <c r="D5" s="24" t="s">
        <v>2</v>
      </c>
      <c r="E5" s="24" t="s">
        <v>3</v>
      </c>
      <c r="F5" s="24"/>
      <c r="G5" s="24" t="s">
        <v>249</v>
      </c>
      <c r="H5" s="24" t="s">
        <v>250</v>
      </c>
      <c r="I5" s="24" t="s">
        <v>14</v>
      </c>
      <c r="J5" s="27" t="s">
        <v>4</v>
      </c>
      <c r="K5" s="24" t="s">
        <v>13</v>
      </c>
      <c r="L5" s="24" t="s">
        <v>11</v>
      </c>
      <c r="M5" s="30" t="s">
        <v>10</v>
      </c>
      <c r="N5" s="31"/>
      <c r="O5" s="31"/>
      <c r="P5" s="31"/>
      <c r="Q5" s="31"/>
      <c r="R5" s="31"/>
      <c r="S5" s="31"/>
      <c r="T5" s="31"/>
      <c r="U5" s="31"/>
      <c r="V5" s="31"/>
      <c r="W5" s="21" t="s">
        <v>6</v>
      </c>
      <c r="X5" s="24" t="s">
        <v>5</v>
      </c>
      <c r="Y5" s="24" t="s">
        <v>9</v>
      </c>
      <c r="Z5" s="21" t="s">
        <v>7</v>
      </c>
    </row>
    <row r="6" spans="1:26" s="6" customFormat="1" ht="16.5" customHeight="1" x14ac:dyDescent="0.35">
      <c r="A6" s="25"/>
      <c r="B6" s="20" t="s">
        <v>252</v>
      </c>
      <c r="C6" s="25"/>
      <c r="D6" s="25"/>
      <c r="E6" s="25"/>
      <c r="F6" s="25"/>
      <c r="G6" s="25"/>
      <c r="H6" s="25"/>
      <c r="I6" s="25"/>
      <c r="J6" s="28"/>
      <c r="K6" s="25"/>
      <c r="L6" s="25"/>
      <c r="M6" s="24" t="s">
        <v>17</v>
      </c>
      <c r="N6" s="24" t="s">
        <v>18</v>
      </c>
      <c r="O6" s="24" t="s">
        <v>8</v>
      </c>
      <c r="P6" s="24" t="s">
        <v>19</v>
      </c>
      <c r="Q6" s="24" t="s">
        <v>20</v>
      </c>
      <c r="R6" s="24" t="s">
        <v>21</v>
      </c>
      <c r="S6" s="24" t="s">
        <v>24</v>
      </c>
      <c r="T6" s="24" t="s">
        <v>16</v>
      </c>
      <c r="U6" s="24" t="s">
        <v>22</v>
      </c>
      <c r="V6" s="24" t="s">
        <v>23</v>
      </c>
      <c r="W6" s="22"/>
      <c r="X6" s="25"/>
      <c r="Y6" s="25"/>
      <c r="Z6" s="22"/>
    </row>
    <row r="7" spans="1:26" s="6" customFormat="1" x14ac:dyDescent="0.35">
      <c r="A7" s="26"/>
      <c r="B7" s="20" t="s">
        <v>252</v>
      </c>
      <c r="C7" s="26"/>
      <c r="D7" s="26"/>
      <c r="E7" s="26"/>
      <c r="F7" s="26"/>
      <c r="G7" s="26"/>
      <c r="H7" s="26"/>
      <c r="I7" s="26"/>
      <c r="J7" s="29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3"/>
      <c r="X7" s="26"/>
      <c r="Y7" s="26"/>
      <c r="Z7" s="23"/>
    </row>
    <row r="8" spans="1:26" x14ac:dyDescent="0.4">
      <c r="A8" s="7">
        <v>49</v>
      </c>
      <c r="B8" s="20" t="s">
        <v>253</v>
      </c>
      <c r="C8" s="14" t="s">
        <v>110</v>
      </c>
      <c r="D8" s="14" t="s">
        <v>42</v>
      </c>
      <c r="E8" s="14" t="s">
        <v>53</v>
      </c>
      <c r="F8" s="13"/>
      <c r="G8" s="7" t="str">
        <f t="shared" ref="G8:G12" si="0">LEFT(D8, 1)</f>
        <v>М</v>
      </c>
      <c r="H8" s="7" t="str">
        <f t="shared" ref="H8:H12" si="1">LEFT(E8, 1)</f>
        <v>М</v>
      </c>
      <c r="I8" s="14">
        <v>760184</v>
      </c>
      <c r="J8" s="15">
        <v>6</v>
      </c>
      <c r="K8" s="14" t="s">
        <v>111</v>
      </c>
      <c r="L8" s="12" t="s">
        <v>12</v>
      </c>
      <c r="M8" s="7">
        <v>2</v>
      </c>
      <c r="N8" s="7">
        <v>5</v>
      </c>
      <c r="O8" s="7">
        <v>4</v>
      </c>
      <c r="P8" s="7">
        <v>8</v>
      </c>
      <c r="Q8" s="7">
        <v>16</v>
      </c>
      <c r="R8" s="7"/>
      <c r="S8" s="7"/>
      <c r="T8" s="7"/>
      <c r="U8" s="7"/>
      <c r="V8" s="7"/>
      <c r="W8" s="9">
        <f t="shared" ref="W8:W12" si="2">SUM(M8:V8)</f>
        <v>35</v>
      </c>
      <c r="X8" s="10">
        <v>100</v>
      </c>
      <c r="Y8" s="11">
        <f t="shared" ref="Y8:Y12" si="3">W8/X8</f>
        <v>0.35</v>
      </c>
      <c r="Z8" s="10" t="str">
        <f t="shared" ref="Z8:Z12" si="4">IF(W8&gt;75%*X8,"Победитель",IF(W8&gt;50%*X8,"Призёр","Участник"))</f>
        <v>Участник</v>
      </c>
    </row>
    <row r="9" spans="1:26" x14ac:dyDescent="0.4">
      <c r="A9" s="7">
        <v>50</v>
      </c>
      <c r="B9" s="20" t="s">
        <v>254</v>
      </c>
      <c r="C9" s="7" t="s">
        <v>112</v>
      </c>
      <c r="D9" s="7" t="s">
        <v>90</v>
      </c>
      <c r="E9" s="7" t="s">
        <v>59</v>
      </c>
      <c r="F9" s="13"/>
      <c r="G9" s="7" t="str">
        <f t="shared" si="0"/>
        <v>Р</v>
      </c>
      <c r="H9" s="7" t="str">
        <f t="shared" si="1"/>
        <v>В</v>
      </c>
      <c r="I9" s="7">
        <v>760184</v>
      </c>
      <c r="J9" s="8">
        <v>6</v>
      </c>
      <c r="K9" s="7" t="s">
        <v>113</v>
      </c>
      <c r="L9" s="7" t="s">
        <v>12</v>
      </c>
      <c r="M9" s="7">
        <v>2</v>
      </c>
      <c r="N9" s="7">
        <v>5</v>
      </c>
      <c r="O9" s="7">
        <v>4</v>
      </c>
      <c r="P9" s="7">
        <v>8</v>
      </c>
      <c r="Q9" s="7">
        <v>14</v>
      </c>
      <c r="R9" s="7"/>
      <c r="S9" s="7"/>
      <c r="T9" s="7"/>
      <c r="U9" s="7"/>
      <c r="V9" s="7"/>
      <c r="W9" s="9">
        <f t="shared" si="2"/>
        <v>33</v>
      </c>
      <c r="X9" s="10">
        <v>100</v>
      </c>
      <c r="Y9" s="11">
        <f t="shared" si="3"/>
        <v>0.33</v>
      </c>
      <c r="Z9" s="10" t="str">
        <f t="shared" si="4"/>
        <v>Участник</v>
      </c>
    </row>
    <row r="10" spans="1:26" x14ac:dyDescent="0.4">
      <c r="A10" s="7">
        <v>57</v>
      </c>
      <c r="B10" s="20" t="s">
        <v>254</v>
      </c>
      <c r="C10" s="7" t="s">
        <v>108</v>
      </c>
      <c r="D10" s="7" t="s">
        <v>85</v>
      </c>
      <c r="E10" s="7" t="s">
        <v>80</v>
      </c>
      <c r="F10" s="13"/>
      <c r="G10" s="7" t="str">
        <f t="shared" si="0"/>
        <v>А</v>
      </c>
      <c r="H10" s="7" t="str">
        <f t="shared" si="1"/>
        <v>А</v>
      </c>
      <c r="I10" s="16">
        <v>760184</v>
      </c>
      <c r="J10" s="17">
        <v>6</v>
      </c>
      <c r="K10" s="18" t="s">
        <v>109</v>
      </c>
      <c r="L10" s="12" t="s">
        <v>12</v>
      </c>
      <c r="M10" s="12">
        <v>3</v>
      </c>
      <c r="N10" s="12">
        <v>1</v>
      </c>
      <c r="O10" s="12">
        <v>4</v>
      </c>
      <c r="P10" s="12">
        <v>4</v>
      </c>
      <c r="Q10" s="12">
        <v>14</v>
      </c>
      <c r="R10" s="12"/>
      <c r="S10" s="12"/>
      <c r="T10" s="7"/>
      <c r="U10" s="7"/>
      <c r="V10" s="7"/>
      <c r="W10" s="9">
        <f t="shared" si="2"/>
        <v>26</v>
      </c>
      <c r="X10" s="10">
        <v>100</v>
      </c>
      <c r="Y10" s="11">
        <f t="shared" si="3"/>
        <v>0.26</v>
      </c>
      <c r="Z10" s="10" t="str">
        <f t="shared" si="4"/>
        <v>Участник</v>
      </c>
    </row>
    <row r="11" spans="1:26" x14ac:dyDescent="0.4">
      <c r="A11" s="7">
        <v>59</v>
      </c>
      <c r="B11" s="20" t="s">
        <v>255</v>
      </c>
      <c r="C11" s="7" t="s">
        <v>114</v>
      </c>
      <c r="D11" s="7" t="s">
        <v>76</v>
      </c>
      <c r="E11" s="7" t="s">
        <v>45</v>
      </c>
      <c r="F11" s="13"/>
      <c r="G11" s="7" t="str">
        <f t="shared" si="0"/>
        <v>В</v>
      </c>
      <c r="H11" s="7" t="str">
        <f t="shared" si="1"/>
        <v>С</v>
      </c>
      <c r="I11" s="7">
        <v>760184</v>
      </c>
      <c r="J11" s="8">
        <v>6</v>
      </c>
      <c r="K11" s="7" t="s">
        <v>115</v>
      </c>
      <c r="L11" s="7" t="s">
        <v>12</v>
      </c>
      <c r="M11" s="7">
        <v>3</v>
      </c>
      <c r="N11" s="7">
        <v>2</v>
      </c>
      <c r="O11" s="7">
        <v>4</v>
      </c>
      <c r="P11" s="7">
        <v>4</v>
      </c>
      <c r="Q11" s="7">
        <v>12</v>
      </c>
      <c r="R11" s="7"/>
      <c r="S11" s="7"/>
      <c r="T11" s="7"/>
      <c r="U11" s="7"/>
      <c r="V11" s="7"/>
      <c r="W11" s="9">
        <f t="shared" si="2"/>
        <v>25</v>
      </c>
      <c r="X11" s="10">
        <v>100</v>
      </c>
      <c r="Y11" s="11">
        <f t="shared" si="3"/>
        <v>0.25</v>
      </c>
      <c r="Z11" s="10" t="str">
        <f t="shared" si="4"/>
        <v>Участник</v>
      </c>
    </row>
    <row r="12" spans="1:26" x14ac:dyDescent="0.4">
      <c r="A12" s="7">
        <v>60</v>
      </c>
      <c r="B12" s="20" t="s">
        <v>255</v>
      </c>
      <c r="C12" s="7" t="s">
        <v>105</v>
      </c>
      <c r="D12" s="7" t="s">
        <v>106</v>
      </c>
      <c r="E12" s="7" t="s">
        <v>70</v>
      </c>
      <c r="F12" s="13"/>
      <c r="G12" s="7" t="str">
        <f t="shared" si="0"/>
        <v>Д</v>
      </c>
      <c r="H12" s="7" t="str">
        <f t="shared" si="1"/>
        <v>С</v>
      </c>
      <c r="I12" s="16">
        <v>760184</v>
      </c>
      <c r="J12" s="17">
        <v>6</v>
      </c>
      <c r="K12" s="18" t="s">
        <v>107</v>
      </c>
      <c r="L12" s="12" t="s">
        <v>12</v>
      </c>
      <c r="M12" s="12">
        <v>2</v>
      </c>
      <c r="N12" s="12">
        <v>3</v>
      </c>
      <c r="O12" s="12">
        <v>4</v>
      </c>
      <c r="P12" s="12">
        <v>0</v>
      </c>
      <c r="Q12" s="12">
        <v>14</v>
      </c>
      <c r="R12" s="12"/>
      <c r="S12" s="12"/>
      <c r="T12" s="7"/>
      <c r="U12" s="7"/>
      <c r="V12" s="7"/>
      <c r="W12" s="9">
        <f t="shared" si="2"/>
        <v>23</v>
      </c>
      <c r="X12" s="10">
        <v>100</v>
      </c>
      <c r="Y12" s="11">
        <f t="shared" si="3"/>
        <v>0.23</v>
      </c>
      <c r="Z12" s="10" t="str">
        <f t="shared" si="4"/>
        <v>Участник</v>
      </c>
    </row>
    <row r="13" spans="1:26" x14ac:dyDescent="0.4">
      <c r="A13" s="7">
        <v>68</v>
      </c>
      <c r="B13" s="20" t="s">
        <v>250</v>
      </c>
      <c r="C13" s="7" t="s">
        <v>97</v>
      </c>
      <c r="D13" s="7" t="s">
        <v>68</v>
      </c>
      <c r="E13" s="7" t="s">
        <v>53</v>
      </c>
      <c r="F13" s="13"/>
      <c r="G13" s="7" t="str">
        <f t="shared" ref="G13:G30" si="5">LEFT(D13, 1)</f>
        <v>И</v>
      </c>
      <c r="H13" s="7" t="str">
        <f t="shared" ref="H13:H30" si="6">LEFT(E13, 1)</f>
        <v>М</v>
      </c>
      <c r="I13" s="7">
        <v>760184</v>
      </c>
      <c r="J13" s="8">
        <v>6</v>
      </c>
      <c r="K13" s="7" t="s">
        <v>98</v>
      </c>
      <c r="L13" s="7" t="s">
        <v>12</v>
      </c>
      <c r="M13" s="7">
        <v>2</v>
      </c>
      <c r="N13" s="7">
        <v>2</v>
      </c>
      <c r="O13" s="7">
        <v>2</v>
      </c>
      <c r="P13" s="7">
        <v>2</v>
      </c>
      <c r="Q13" s="7">
        <v>8</v>
      </c>
      <c r="R13" s="7"/>
      <c r="S13" s="7"/>
      <c r="T13" s="7"/>
      <c r="U13" s="7"/>
      <c r="V13" s="7"/>
      <c r="W13" s="9">
        <f t="shared" ref="W13:W30" si="7">SUM(M13:V13)</f>
        <v>16</v>
      </c>
      <c r="X13" s="10">
        <v>100</v>
      </c>
      <c r="Y13" s="11">
        <f t="shared" ref="Y13:Y30" si="8">W13/X13</f>
        <v>0.16</v>
      </c>
      <c r="Z13" s="10" t="str">
        <f t="shared" ref="Z13:Z18" si="9">IF(W13&gt;75%*X13,"Победитель",IF(W13&gt;50%*X13,"Призёр","Участник"))</f>
        <v>Участник</v>
      </c>
    </row>
    <row r="14" spans="1:26" x14ac:dyDescent="0.4">
      <c r="A14" s="7">
        <v>70</v>
      </c>
      <c r="B14" s="20" t="s">
        <v>256</v>
      </c>
      <c r="C14" s="7" t="s">
        <v>116</v>
      </c>
      <c r="D14" s="7" t="s">
        <v>67</v>
      </c>
      <c r="E14" s="7" t="s">
        <v>117</v>
      </c>
      <c r="F14" s="13"/>
      <c r="G14" s="7" t="str">
        <f t="shared" si="5"/>
        <v>М</v>
      </c>
      <c r="H14" s="7" t="str">
        <f t="shared" si="6"/>
        <v>И</v>
      </c>
      <c r="I14" s="7">
        <v>760184</v>
      </c>
      <c r="J14" s="8">
        <v>6</v>
      </c>
      <c r="K14" s="7" t="s">
        <v>118</v>
      </c>
      <c r="L14" s="7" t="s">
        <v>12</v>
      </c>
      <c r="M14" s="7">
        <v>2</v>
      </c>
      <c r="N14" s="7">
        <v>1</v>
      </c>
      <c r="O14" s="7">
        <v>4</v>
      </c>
      <c r="P14" s="7">
        <v>0</v>
      </c>
      <c r="Q14" s="7">
        <v>8</v>
      </c>
      <c r="R14" s="7"/>
      <c r="S14" s="7"/>
      <c r="T14" s="7"/>
      <c r="U14" s="7"/>
      <c r="V14" s="7"/>
      <c r="W14" s="9">
        <f t="shared" si="7"/>
        <v>15</v>
      </c>
      <c r="X14" s="10">
        <v>100</v>
      </c>
      <c r="Y14" s="11">
        <f t="shared" si="8"/>
        <v>0.15</v>
      </c>
      <c r="Z14" s="10" t="str">
        <f t="shared" si="9"/>
        <v>Участник</v>
      </c>
    </row>
    <row r="15" spans="1:26" x14ac:dyDescent="0.4">
      <c r="A15" s="7">
        <v>74</v>
      </c>
      <c r="B15" s="20" t="s">
        <v>257</v>
      </c>
      <c r="C15" s="7" t="s">
        <v>119</v>
      </c>
      <c r="D15" s="7" t="s">
        <v>34</v>
      </c>
      <c r="E15" s="7" t="s">
        <v>35</v>
      </c>
      <c r="F15" s="13"/>
      <c r="G15" s="7" t="str">
        <f t="shared" si="5"/>
        <v>К</v>
      </c>
      <c r="H15" s="7" t="str">
        <f t="shared" si="6"/>
        <v>А</v>
      </c>
      <c r="I15" s="7">
        <v>760184</v>
      </c>
      <c r="J15" s="8">
        <v>6</v>
      </c>
      <c r="K15" s="7" t="s">
        <v>120</v>
      </c>
      <c r="L15" s="7" t="s">
        <v>12</v>
      </c>
      <c r="M15" s="7">
        <v>1</v>
      </c>
      <c r="N15" s="7">
        <v>1</v>
      </c>
      <c r="O15" s="7">
        <v>2</v>
      </c>
      <c r="P15" s="7">
        <v>0</v>
      </c>
      <c r="Q15" s="7">
        <v>10</v>
      </c>
      <c r="R15" s="7"/>
      <c r="S15" s="7"/>
      <c r="T15" s="7"/>
      <c r="U15" s="7"/>
      <c r="V15" s="7"/>
      <c r="W15" s="9">
        <f t="shared" si="7"/>
        <v>14</v>
      </c>
      <c r="X15" s="10">
        <v>100</v>
      </c>
      <c r="Y15" s="11">
        <f t="shared" si="8"/>
        <v>0.14000000000000001</v>
      </c>
      <c r="Z15" s="10" t="str">
        <f t="shared" si="9"/>
        <v>Участник</v>
      </c>
    </row>
    <row r="16" spans="1:26" x14ac:dyDescent="0.4">
      <c r="A16" s="7">
        <v>76</v>
      </c>
      <c r="B16" s="20" t="s">
        <v>258</v>
      </c>
      <c r="C16" s="7" t="s">
        <v>121</v>
      </c>
      <c r="D16" s="7" t="s">
        <v>29</v>
      </c>
      <c r="E16" s="7" t="s">
        <v>35</v>
      </c>
      <c r="F16" s="13"/>
      <c r="G16" s="7" t="str">
        <f t="shared" si="5"/>
        <v>Е</v>
      </c>
      <c r="H16" s="7" t="str">
        <f t="shared" si="6"/>
        <v>А</v>
      </c>
      <c r="I16" s="7">
        <v>760184</v>
      </c>
      <c r="J16" s="8">
        <v>6</v>
      </c>
      <c r="K16" s="7" t="s">
        <v>122</v>
      </c>
      <c r="L16" s="7" t="s">
        <v>12</v>
      </c>
      <c r="M16" s="7">
        <v>1</v>
      </c>
      <c r="N16" s="7">
        <v>2</v>
      </c>
      <c r="O16" s="7">
        <v>4</v>
      </c>
      <c r="P16" s="7">
        <v>0</v>
      </c>
      <c r="Q16" s="7">
        <v>6</v>
      </c>
      <c r="R16" s="7"/>
      <c r="S16" s="7"/>
      <c r="T16" s="7"/>
      <c r="U16" s="7"/>
      <c r="V16" s="7"/>
      <c r="W16" s="9">
        <f t="shared" si="7"/>
        <v>13</v>
      </c>
      <c r="X16" s="10">
        <v>100</v>
      </c>
      <c r="Y16" s="11">
        <f t="shared" si="8"/>
        <v>0.13</v>
      </c>
      <c r="Z16" s="10" t="str">
        <f t="shared" si="9"/>
        <v>Участник</v>
      </c>
    </row>
    <row r="17" spans="1:26" x14ac:dyDescent="0.4">
      <c r="A17" s="7">
        <v>77</v>
      </c>
      <c r="B17" s="20" t="s">
        <v>259</v>
      </c>
      <c r="C17" s="7" t="s">
        <v>99</v>
      </c>
      <c r="D17" s="7" t="s">
        <v>100</v>
      </c>
      <c r="E17" s="7" t="s">
        <v>48</v>
      </c>
      <c r="F17" s="13"/>
      <c r="G17" s="7" t="str">
        <f t="shared" si="5"/>
        <v>М</v>
      </c>
      <c r="H17" s="7" t="str">
        <f t="shared" si="6"/>
        <v>Д</v>
      </c>
      <c r="I17" s="7">
        <v>760184</v>
      </c>
      <c r="J17" s="8">
        <v>6</v>
      </c>
      <c r="K17" s="7" t="s">
        <v>101</v>
      </c>
      <c r="L17" s="12" t="s">
        <v>12</v>
      </c>
      <c r="M17" s="7">
        <v>2</v>
      </c>
      <c r="N17" s="7">
        <v>0</v>
      </c>
      <c r="O17" s="7">
        <v>0</v>
      </c>
      <c r="P17" s="7">
        <v>4</v>
      </c>
      <c r="Q17" s="7">
        <v>6</v>
      </c>
      <c r="R17" s="7"/>
      <c r="S17" s="7"/>
      <c r="T17" s="7"/>
      <c r="U17" s="7"/>
      <c r="V17" s="7"/>
      <c r="W17" s="9">
        <f t="shared" si="7"/>
        <v>12</v>
      </c>
      <c r="X17" s="10">
        <v>100</v>
      </c>
      <c r="Y17" s="11">
        <f t="shared" si="8"/>
        <v>0.12</v>
      </c>
      <c r="Z17" s="10" t="str">
        <f t="shared" si="9"/>
        <v>Участник</v>
      </c>
    </row>
    <row r="18" spans="1:26" x14ac:dyDescent="0.4">
      <c r="A18" s="7">
        <v>83</v>
      </c>
      <c r="B18" s="20" t="s">
        <v>259</v>
      </c>
      <c r="C18" s="7" t="s">
        <v>102</v>
      </c>
      <c r="D18" s="7" t="s">
        <v>103</v>
      </c>
      <c r="E18" s="7" t="s">
        <v>66</v>
      </c>
      <c r="F18" s="13"/>
      <c r="G18" s="7" t="str">
        <f t="shared" si="5"/>
        <v>А</v>
      </c>
      <c r="H18" s="7" t="str">
        <f t="shared" si="6"/>
        <v>П</v>
      </c>
      <c r="I18" s="16">
        <v>760184</v>
      </c>
      <c r="J18" s="17">
        <v>6</v>
      </c>
      <c r="K18" s="18" t="s">
        <v>104</v>
      </c>
      <c r="L18" s="12" t="s">
        <v>12</v>
      </c>
      <c r="M18" s="12">
        <v>3</v>
      </c>
      <c r="N18" s="12">
        <v>0</v>
      </c>
      <c r="O18" s="12">
        <v>0</v>
      </c>
      <c r="P18" s="12">
        <v>0</v>
      </c>
      <c r="Q18" s="12">
        <v>6</v>
      </c>
      <c r="R18" s="12"/>
      <c r="S18" s="12"/>
      <c r="T18" s="7"/>
      <c r="U18" s="7"/>
      <c r="V18" s="7"/>
      <c r="W18" s="9">
        <f t="shared" si="7"/>
        <v>9</v>
      </c>
      <c r="X18" s="10">
        <v>100</v>
      </c>
      <c r="Y18" s="11">
        <f t="shared" si="8"/>
        <v>0.09</v>
      </c>
      <c r="Z18" s="10" t="str">
        <f t="shared" si="9"/>
        <v>Участник</v>
      </c>
    </row>
    <row r="19" spans="1:26" x14ac:dyDescent="0.4">
      <c r="A19" s="7">
        <v>97</v>
      </c>
      <c r="B19" s="20" t="s">
        <v>256</v>
      </c>
      <c r="C19" s="7" t="s">
        <v>136</v>
      </c>
      <c r="D19" s="7" t="s">
        <v>88</v>
      </c>
      <c r="E19" s="7" t="s">
        <v>54</v>
      </c>
      <c r="F19" s="13"/>
      <c r="G19" s="7" t="str">
        <f t="shared" si="5"/>
        <v>З</v>
      </c>
      <c r="H19" s="7" t="str">
        <f t="shared" si="6"/>
        <v>А</v>
      </c>
      <c r="I19" s="7">
        <v>760184</v>
      </c>
      <c r="J19" s="8">
        <v>7</v>
      </c>
      <c r="K19" s="7" t="s">
        <v>137</v>
      </c>
      <c r="L19" s="7" t="s">
        <v>12</v>
      </c>
      <c r="M19" s="7">
        <v>5</v>
      </c>
      <c r="N19" s="7">
        <v>2</v>
      </c>
      <c r="O19" s="7">
        <v>5</v>
      </c>
      <c r="P19" s="7">
        <v>2</v>
      </c>
      <c r="Q19" s="7">
        <v>14</v>
      </c>
      <c r="R19" s="7">
        <v>32</v>
      </c>
      <c r="S19" s="7"/>
      <c r="T19" s="7"/>
      <c r="U19" s="7"/>
      <c r="V19" s="7"/>
      <c r="W19" s="9">
        <f t="shared" si="7"/>
        <v>60</v>
      </c>
      <c r="X19" s="10">
        <v>100</v>
      </c>
      <c r="Y19" s="11">
        <f t="shared" si="8"/>
        <v>0.6</v>
      </c>
      <c r="Z19" s="19" t="str">
        <f t="shared" ref="Z19:Z27" si="10">IF(W19&gt;75%*X19,"Победитель",IF(W19&gt;50%*X19,"Призёр","Участник"))</f>
        <v>Призёр</v>
      </c>
    </row>
    <row r="20" spans="1:26" x14ac:dyDescent="0.4">
      <c r="A20" s="7">
        <v>98</v>
      </c>
      <c r="B20" s="20" t="s">
        <v>254</v>
      </c>
      <c r="C20" s="7" t="s">
        <v>131</v>
      </c>
      <c r="D20" s="7" t="s">
        <v>76</v>
      </c>
      <c r="E20" s="7" t="s">
        <v>92</v>
      </c>
      <c r="F20" s="13"/>
      <c r="G20" s="7" t="str">
        <f t="shared" si="5"/>
        <v>В</v>
      </c>
      <c r="H20" s="7" t="str">
        <f t="shared" si="6"/>
        <v>А</v>
      </c>
      <c r="I20" s="7">
        <v>760184</v>
      </c>
      <c r="J20" s="8">
        <v>7</v>
      </c>
      <c r="K20" s="7" t="s">
        <v>132</v>
      </c>
      <c r="L20" s="7" t="s">
        <v>12</v>
      </c>
      <c r="M20" s="7">
        <v>5</v>
      </c>
      <c r="N20" s="7">
        <v>0</v>
      </c>
      <c r="O20" s="7">
        <v>0</v>
      </c>
      <c r="P20" s="7">
        <v>6</v>
      </c>
      <c r="Q20" s="7">
        <v>8</v>
      </c>
      <c r="R20" s="7">
        <v>38</v>
      </c>
      <c r="S20" s="7"/>
      <c r="T20" s="7"/>
      <c r="U20" s="7"/>
      <c r="V20" s="7"/>
      <c r="W20" s="9">
        <f t="shared" si="7"/>
        <v>57</v>
      </c>
      <c r="X20" s="10">
        <v>100</v>
      </c>
      <c r="Y20" s="11">
        <f t="shared" si="8"/>
        <v>0.56999999999999995</v>
      </c>
      <c r="Z20" s="19" t="str">
        <f t="shared" si="10"/>
        <v>Призёр</v>
      </c>
    </row>
    <row r="21" spans="1:26" x14ac:dyDescent="0.4">
      <c r="A21" s="7">
        <v>99</v>
      </c>
      <c r="B21" s="20" t="s">
        <v>260</v>
      </c>
      <c r="C21" s="7" t="s">
        <v>133</v>
      </c>
      <c r="D21" s="7" t="s">
        <v>134</v>
      </c>
      <c r="E21" s="7" t="s">
        <v>56</v>
      </c>
      <c r="F21" s="13"/>
      <c r="G21" s="7" t="str">
        <f t="shared" si="5"/>
        <v>Л</v>
      </c>
      <c r="H21" s="7" t="str">
        <f t="shared" si="6"/>
        <v>Е</v>
      </c>
      <c r="I21" s="7">
        <v>760184</v>
      </c>
      <c r="J21" s="8">
        <v>7</v>
      </c>
      <c r="K21" s="7" t="s">
        <v>135</v>
      </c>
      <c r="L21" s="7" t="s">
        <v>12</v>
      </c>
      <c r="M21" s="7">
        <v>5</v>
      </c>
      <c r="N21" s="7">
        <v>0</v>
      </c>
      <c r="O21" s="7">
        <v>0</v>
      </c>
      <c r="P21" s="7">
        <v>6</v>
      </c>
      <c r="Q21" s="7">
        <v>8</v>
      </c>
      <c r="R21" s="7">
        <v>38</v>
      </c>
      <c r="S21" s="7"/>
      <c r="T21" s="7"/>
      <c r="U21" s="7"/>
      <c r="V21" s="7"/>
      <c r="W21" s="9">
        <f t="shared" si="7"/>
        <v>57</v>
      </c>
      <c r="X21" s="10">
        <v>100</v>
      </c>
      <c r="Y21" s="11">
        <f t="shared" si="8"/>
        <v>0.56999999999999995</v>
      </c>
      <c r="Z21" s="19" t="str">
        <f t="shared" si="10"/>
        <v>Призёр</v>
      </c>
    </row>
    <row r="22" spans="1:26" x14ac:dyDescent="0.4">
      <c r="A22" s="7">
        <v>100</v>
      </c>
      <c r="B22" s="20" t="s">
        <v>255</v>
      </c>
      <c r="C22" s="7" t="s">
        <v>127</v>
      </c>
      <c r="D22" s="7" t="s">
        <v>76</v>
      </c>
      <c r="E22" s="7" t="s">
        <v>45</v>
      </c>
      <c r="F22" s="13"/>
      <c r="G22" s="7" t="str">
        <f t="shared" si="5"/>
        <v>В</v>
      </c>
      <c r="H22" s="7" t="str">
        <f t="shared" si="6"/>
        <v>С</v>
      </c>
      <c r="I22" s="7">
        <v>760184</v>
      </c>
      <c r="J22" s="8">
        <v>7</v>
      </c>
      <c r="K22" s="7" t="s">
        <v>128</v>
      </c>
      <c r="L22" s="7" t="s">
        <v>12</v>
      </c>
      <c r="M22" s="7">
        <v>5</v>
      </c>
      <c r="N22" s="7">
        <v>0</v>
      </c>
      <c r="O22" s="7">
        <v>2</v>
      </c>
      <c r="P22" s="7">
        <v>6</v>
      </c>
      <c r="Q22" s="7">
        <v>6</v>
      </c>
      <c r="R22" s="7">
        <v>36</v>
      </c>
      <c r="S22" s="7"/>
      <c r="T22" s="7"/>
      <c r="U22" s="7"/>
      <c r="V22" s="7"/>
      <c r="W22" s="9">
        <f t="shared" si="7"/>
        <v>55</v>
      </c>
      <c r="X22" s="10">
        <v>100</v>
      </c>
      <c r="Y22" s="11">
        <f t="shared" si="8"/>
        <v>0.55000000000000004</v>
      </c>
      <c r="Z22" s="19" t="str">
        <f t="shared" si="10"/>
        <v>Призёр</v>
      </c>
    </row>
    <row r="23" spans="1:26" x14ac:dyDescent="0.4">
      <c r="A23" s="7">
        <v>101</v>
      </c>
      <c r="B23" s="20" t="s">
        <v>253</v>
      </c>
      <c r="C23" s="7" t="s">
        <v>129</v>
      </c>
      <c r="D23" s="7" t="s">
        <v>91</v>
      </c>
      <c r="E23" s="7" t="s">
        <v>51</v>
      </c>
      <c r="F23" s="13"/>
      <c r="G23" s="7" t="str">
        <f t="shared" si="5"/>
        <v>Т</v>
      </c>
      <c r="H23" s="7" t="str">
        <f t="shared" si="6"/>
        <v>А</v>
      </c>
      <c r="I23" s="7">
        <v>760184</v>
      </c>
      <c r="J23" s="8">
        <v>7</v>
      </c>
      <c r="K23" s="7" t="s">
        <v>130</v>
      </c>
      <c r="L23" s="7" t="s">
        <v>12</v>
      </c>
      <c r="M23" s="7">
        <v>5</v>
      </c>
      <c r="N23" s="7">
        <v>0</v>
      </c>
      <c r="O23" s="7">
        <v>2</v>
      </c>
      <c r="P23" s="7">
        <v>6</v>
      </c>
      <c r="Q23" s="7">
        <v>6</v>
      </c>
      <c r="R23" s="7">
        <v>36</v>
      </c>
      <c r="S23" s="7"/>
      <c r="T23" s="7"/>
      <c r="U23" s="7"/>
      <c r="V23" s="7"/>
      <c r="W23" s="9">
        <f t="shared" si="7"/>
        <v>55</v>
      </c>
      <c r="X23" s="10">
        <v>100</v>
      </c>
      <c r="Y23" s="11">
        <f t="shared" si="8"/>
        <v>0.55000000000000004</v>
      </c>
      <c r="Z23" s="19" t="str">
        <f t="shared" si="10"/>
        <v>Призёр</v>
      </c>
    </row>
    <row r="24" spans="1:26" x14ac:dyDescent="0.4">
      <c r="A24" s="7">
        <v>102</v>
      </c>
      <c r="B24" s="20" t="s">
        <v>261</v>
      </c>
      <c r="C24" s="7" t="s">
        <v>142</v>
      </c>
      <c r="D24" s="7" t="s">
        <v>71</v>
      </c>
      <c r="E24" s="7" t="s">
        <v>41</v>
      </c>
      <c r="F24" s="13"/>
      <c r="G24" s="7" t="str">
        <f t="shared" si="5"/>
        <v>М</v>
      </c>
      <c r="H24" s="7" t="str">
        <f t="shared" si="6"/>
        <v>В</v>
      </c>
      <c r="I24" s="12">
        <v>760184</v>
      </c>
      <c r="J24" s="8">
        <v>7</v>
      </c>
      <c r="K24" s="7" t="s">
        <v>143</v>
      </c>
      <c r="L24" s="12" t="s">
        <v>12</v>
      </c>
      <c r="M24" s="12">
        <v>5</v>
      </c>
      <c r="N24" s="12">
        <v>0</v>
      </c>
      <c r="O24" s="12">
        <v>10</v>
      </c>
      <c r="P24" s="12">
        <v>10</v>
      </c>
      <c r="Q24" s="12">
        <v>2</v>
      </c>
      <c r="R24" s="12">
        <v>26</v>
      </c>
      <c r="S24" s="12"/>
      <c r="T24" s="7"/>
      <c r="U24" s="7"/>
      <c r="V24" s="7"/>
      <c r="W24" s="9">
        <f t="shared" si="7"/>
        <v>53</v>
      </c>
      <c r="X24" s="10">
        <v>100</v>
      </c>
      <c r="Y24" s="11">
        <f t="shared" si="8"/>
        <v>0.53</v>
      </c>
      <c r="Z24" s="19" t="str">
        <f t="shared" si="10"/>
        <v>Призёр</v>
      </c>
    </row>
    <row r="25" spans="1:26" x14ac:dyDescent="0.4">
      <c r="A25" s="7">
        <v>103</v>
      </c>
      <c r="B25" s="20" t="s">
        <v>262</v>
      </c>
      <c r="C25" s="7" t="s">
        <v>146</v>
      </c>
      <c r="D25" s="7" t="s">
        <v>25</v>
      </c>
      <c r="E25" s="7" t="s">
        <v>93</v>
      </c>
      <c r="F25" s="13"/>
      <c r="G25" s="7" t="str">
        <f t="shared" si="5"/>
        <v>К</v>
      </c>
      <c r="H25" s="7" t="str">
        <f t="shared" si="6"/>
        <v>А</v>
      </c>
      <c r="I25" s="7">
        <v>760184</v>
      </c>
      <c r="J25" s="8">
        <v>7</v>
      </c>
      <c r="K25" s="7" t="s">
        <v>147</v>
      </c>
      <c r="L25" s="12" t="s">
        <v>12</v>
      </c>
      <c r="M25" s="7">
        <v>5</v>
      </c>
      <c r="N25" s="7">
        <v>0</v>
      </c>
      <c r="O25" s="7">
        <v>10</v>
      </c>
      <c r="P25" s="7">
        <v>10</v>
      </c>
      <c r="Q25" s="7">
        <v>4</v>
      </c>
      <c r="R25" s="7">
        <v>24</v>
      </c>
      <c r="S25" s="7"/>
      <c r="T25" s="7"/>
      <c r="U25" s="7"/>
      <c r="V25" s="7"/>
      <c r="W25" s="9">
        <f t="shared" si="7"/>
        <v>53</v>
      </c>
      <c r="X25" s="10">
        <v>100</v>
      </c>
      <c r="Y25" s="11">
        <f t="shared" si="8"/>
        <v>0.53</v>
      </c>
      <c r="Z25" s="19" t="str">
        <f t="shared" si="10"/>
        <v>Призёр</v>
      </c>
    </row>
    <row r="26" spans="1:26" x14ac:dyDescent="0.4">
      <c r="A26" s="7">
        <v>104</v>
      </c>
      <c r="B26" s="20" t="s">
        <v>263</v>
      </c>
      <c r="C26" s="7" t="s">
        <v>148</v>
      </c>
      <c r="D26" s="7" t="s">
        <v>90</v>
      </c>
      <c r="E26" s="7" t="s">
        <v>84</v>
      </c>
      <c r="F26" s="13"/>
      <c r="G26" s="7" t="str">
        <f t="shared" si="5"/>
        <v>Р</v>
      </c>
      <c r="H26" s="7" t="str">
        <f t="shared" si="6"/>
        <v>В</v>
      </c>
      <c r="I26" s="12">
        <v>760184</v>
      </c>
      <c r="J26" s="8">
        <v>7</v>
      </c>
      <c r="K26" s="7" t="s">
        <v>149</v>
      </c>
      <c r="L26" s="12" t="s">
        <v>12</v>
      </c>
      <c r="M26" s="12">
        <v>5</v>
      </c>
      <c r="N26" s="12">
        <v>0</v>
      </c>
      <c r="O26" s="12">
        <v>10</v>
      </c>
      <c r="P26" s="12">
        <v>10</v>
      </c>
      <c r="Q26" s="12">
        <v>4</v>
      </c>
      <c r="R26" s="12">
        <v>24</v>
      </c>
      <c r="S26" s="12"/>
      <c r="T26" s="7"/>
      <c r="U26" s="7"/>
      <c r="V26" s="7"/>
      <c r="W26" s="9">
        <f t="shared" si="7"/>
        <v>53</v>
      </c>
      <c r="X26" s="10">
        <v>100</v>
      </c>
      <c r="Y26" s="11">
        <f t="shared" si="8"/>
        <v>0.53</v>
      </c>
      <c r="Z26" s="19" t="str">
        <f t="shared" si="10"/>
        <v>Призёр</v>
      </c>
    </row>
    <row r="27" spans="1:26" x14ac:dyDescent="0.4">
      <c r="A27" s="7">
        <v>105</v>
      </c>
      <c r="B27" s="20" t="s">
        <v>264</v>
      </c>
      <c r="C27" s="7" t="s">
        <v>144</v>
      </c>
      <c r="D27" s="7" t="s">
        <v>96</v>
      </c>
      <c r="E27" s="7" t="s">
        <v>31</v>
      </c>
      <c r="F27" s="13"/>
      <c r="G27" s="7" t="str">
        <f t="shared" si="5"/>
        <v>В</v>
      </c>
      <c r="H27" s="7" t="str">
        <f t="shared" si="6"/>
        <v>М</v>
      </c>
      <c r="I27" s="12">
        <v>760184</v>
      </c>
      <c r="J27" s="8">
        <v>7</v>
      </c>
      <c r="K27" s="7" t="s">
        <v>145</v>
      </c>
      <c r="L27" s="12" t="s">
        <v>12</v>
      </c>
      <c r="M27" s="12">
        <v>5</v>
      </c>
      <c r="N27" s="12">
        <v>0</v>
      </c>
      <c r="O27" s="12">
        <v>10</v>
      </c>
      <c r="P27" s="12">
        <v>10</v>
      </c>
      <c r="Q27" s="12">
        <v>4</v>
      </c>
      <c r="R27" s="12">
        <v>24</v>
      </c>
      <c r="S27" s="12"/>
      <c r="T27" s="7"/>
      <c r="U27" s="7"/>
      <c r="V27" s="7"/>
      <c r="W27" s="9">
        <f t="shared" si="7"/>
        <v>53</v>
      </c>
      <c r="X27" s="10">
        <v>100</v>
      </c>
      <c r="Y27" s="11">
        <f t="shared" si="8"/>
        <v>0.53</v>
      </c>
      <c r="Z27" s="19" t="str">
        <f t="shared" si="10"/>
        <v>Призёр</v>
      </c>
    </row>
    <row r="28" spans="1:26" x14ac:dyDescent="0.4">
      <c r="A28" s="7">
        <v>107</v>
      </c>
      <c r="B28" s="20" t="s">
        <v>257</v>
      </c>
      <c r="C28" s="7" t="s">
        <v>123</v>
      </c>
      <c r="D28" s="7" t="s">
        <v>55</v>
      </c>
      <c r="E28" s="7" t="s">
        <v>70</v>
      </c>
      <c r="F28" s="13"/>
      <c r="G28" s="7" t="str">
        <f t="shared" si="5"/>
        <v>И</v>
      </c>
      <c r="H28" s="7" t="str">
        <f t="shared" si="6"/>
        <v>С</v>
      </c>
      <c r="I28" s="16">
        <v>760184</v>
      </c>
      <c r="J28" s="17">
        <v>7</v>
      </c>
      <c r="K28" s="12" t="s">
        <v>124</v>
      </c>
      <c r="L28" s="12" t="s">
        <v>12</v>
      </c>
      <c r="M28" s="12">
        <v>5</v>
      </c>
      <c r="N28" s="12">
        <v>0</v>
      </c>
      <c r="O28" s="12">
        <v>0</v>
      </c>
      <c r="P28" s="12">
        <v>0</v>
      </c>
      <c r="Q28" s="12">
        <v>0</v>
      </c>
      <c r="R28" s="12">
        <v>36</v>
      </c>
      <c r="S28" s="12"/>
      <c r="T28" s="7"/>
      <c r="U28" s="7"/>
      <c r="V28" s="7"/>
      <c r="W28" s="9">
        <f t="shared" si="7"/>
        <v>41</v>
      </c>
      <c r="X28" s="10">
        <v>100</v>
      </c>
      <c r="Y28" s="11">
        <f t="shared" si="8"/>
        <v>0.41</v>
      </c>
      <c r="Z28" s="10" t="str">
        <f t="shared" ref="Z28:Z31" si="11">IF(W28&gt;75%*X28,"Победитель",IF(W28&gt;50%*X28,"Призёр","Участник"))</f>
        <v>Участник</v>
      </c>
    </row>
    <row r="29" spans="1:26" x14ac:dyDescent="0.4">
      <c r="A29" s="7">
        <v>109</v>
      </c>
      <c r="B29" s="20" t="s">
        <v>256</v>
      </c>
      <c r="C29" s="7" t="s">
        <v>125</v>
      </c>
      <c r="D29" s="7" t="s">
        <v>78</v>
      </c>
      <c r="E29" s="7" t="s">
        <v>80</v>
      </c>
      <c r="F29" s="13"/>
      <c r="G29" s="7" t="str">
        <f t="shared" si="5"/>
        <v>А</v>
      </c>
      <c r="H29" s="7" t="str">
        <f t="shared" si="6"/>
        <v>А</v>
      </c>
      <c r="I29" s="16">
        <v>760184</v>
      </c>
      <c r="J29" s="17">
        <v>7</v>
      </c>
      <c r="K29" s="18" t="s">
        <v>126</v>
      </c>
      <c r="L29" s="12" t="s">
        <v>12</v>
      </c>
      <c r="M29" s="12">
        <v>5</v>
      </c>
      <c r="N29" s="12">
        <v>0</v>
      </c>
      <c r="O29" s="12">
        <v>0</v>
      </c>
      <c r="P29" s="12">
        <v>0</v>
      </c>
      <c r="Q29" s="12">
        <v>0</v>
      </c>
      <c r="R29" s="12">
        <v>36</v>
      </c>
      <c r="S29" s="12"/>
      <c r="T29" s="7"/>
      <c r="U29" s="7"/>
      <c r="V29" s="7"/>
      <c r="W29" s="9">
        <f t="shared" si="7"/>
        <v>41</v>
      </c>
      <c r="X29" s="10">
        <v>100</v>
      </c>
      <c r="Y29" s="11">
        <f t="shared" si="8"/>
        <v>0.41</v>
      </c>
      <c r="Z29" s="10" t="str">
        <f t="shared" si="11"/>
        <v>Участник</v>
      </c>
    </row>
    <row r="30" spans="1:26" x14ac:dyDescent="0.4">
      <c r="A30" s="7">
        <v>111</v>
      </c>
      <c r="B30" s="20" t="s">
        <v>261</v>
      </c>
      <c r="C30" s="7" t="s">
        <v>138</v>
      </c>
      <c r="D30" s="7" t="s">
        <v>39</v>
      </c>
      <c r="E30" s="7" t="s">
        <v>35</v>
      </c>
      <c r="F30" s="13"/>
      <c r="G30" s="7" t="str">
        <f t="shared" si="5"/>
        <v>М</v>
      </c>
      <c r="H30" s="7" t="str">
        <f t="shared" si="6"/>
        <v>А</v>
      </c>
      <c r="I30" s="7">
        <v>760184</v>
      </c>
      <c r="J30" s="8">
        <v>7</v>
      </c>
      <c r="K30" s="7" t="s">
        <v>139</v>
      </c>
      <c r="L30" s="7" t="s">
        <v>12</v>
      </c>
      <c r="M30" s="7">
        <v>5</v>
      </c>
      <c r="N30" s="7">
        <v>0</v>
      </c>
      <c r="O30" s="7">
        <v>2</v>
      </c>
      <c r="P30" s="7">
        <v>10</v>
      </c>
      <c r="Q30" s="7">
        <v>8</v>
      </c>
      <c r="R30" s="7">
        <v>6</v>
      </c>
      <c r="S30" s="7"/>
      <c r="T30" s="7"/>
      <c r="U30" s="7"/>
      <c r="V30" s="7"/>
      <c r="W30" s="9">
        <f t="shared" si="7"/>
        <v>31</v>
      </c>
      <c r="X30" s="10">
        <v>100</v>
      </c>
      <c r="Y30" s="11">
        <f t="shared" si="8"/>
        <v>0.31</v>
      </c>
      <c r="Z30" s="10" t="str">
        <f t="shared" si="11"/>
        <v>Участник</v>
      </c>
    </row>
    <row r="31" spans="1:26" x14ac:dyDescent="0.4">
      <c r="A31" s="7">
        <v>136</v>
      </c>
      <c r="B31" s="20" t="s">
        <v>256</v>
      </c>
      <c r="C31" s="7" t="s">
        <v>140</v>
      </c>
      <c r="D31" s="7" t="s">
        <v>34</v>
      </c>
      <c r="E31" s="7" t="s">
        <v>54</v>
      </c>
      <c r="F31" s="13"/>
      <c r="G31" s="7" t="str">
        <f t="shared" ref="G31:G39" si="12">LEFT(D31, 1)</f>
        <v>К</v>
      </c>
      <c r="H31" s="7" t="str">
        <f t="shared" ref="H31:H39" si="13">LEFT(E31, 1)</f>
        <v>А</v>
      </c>
      <c r="I31" s="7">
        <v>760184</v>
      </c>
      <c r="J31" s="8">
        <v>7</v>
      </c>
      <c r="K31" s="7" t="s">
        <v>141</v>
      </c>
      <c r="L31" s="7" t="s">
        <v>12</v>
      </c>
      <c r="M31" s="7">
        <v>5</v>
      </c>
      <c r="N31" s="7">
        <v>0</v>
      </c>
      <c r="O31" s="7">
        <v>0</v>
      </c>
      <c r="P31" s="7">
        <v>6</v>
      </c>
      <c r="Q31" s="7">
        <v>0</v>
      </c>
      <c r="R31" s="7">
        <v>2</v>
      </c>
      <c r="S31" s="7"/>
      <c r="T31" s="7"/>
      <c r="U31" s="7"/>
      <c r="V31" s="7"/>
      <c r="W31" s="9">
        <f t="shared" ref="W31:W39" si="14">SUM(M31:V31)</f>
        <v>13</v>
      </c>
      <c r="X31" s="10">
        <v>100</v>
      </c>
      <c r="Y31" s="11">
        <f t="shared" ref="Y31:Y39" si="15">W31/X31</f>
        <v>0.13</v>
      </c>
      <c r="Z31" s="10" t="str">
        <f t="shared" si="11"/>
        <v>Участник</v>
      </c>
    </row>
    <row r="32" spans="1:26" x14ac:dyDescent="0.4">
      <c r="A32" s="7">
        <v>179</v>
      </c>
      <c r="B32" s="20" t="s">
        <v>256</v>
      </c>
      <c r="C32" s="7" t="s">
        <v>168</v>
      </c>
      <c r="D32" s="7" t="s">
        <v>169</v>
      </c>
      <c r="E32" s="7" t="s">
        <v>170</v>
      </c>
      <c r="F32" s="13"/>
      <c r="G32" s="7" t="str">
        <f t="shared" si="12"/>
        <v>М</v>
      </c>
      <c r="H32" s="7" t="str">
        <f t="shared" si="13"/>
        <v>А</v>
      </c>
      <c r="I32" s="7">
        <v>760184</v>
      </c>
      <c r="J32" s="8">
        <v>8</v>
      </c>
      <c r="K32" s="7" t="s">
        <v>171</v>
      </c>
      <c r="L32" s="7" t="s">
        <v>12</v>
      </c>
      <c r="M32" s="7">
        <v>5</v>
      </c>
      <c r="N32" s="7">
        <v>0</v>
      </c>
      <c r="O32" s="7">
        <v>0</v>
      </c>
      <c r="P32" s="7">
        <v>10</v>
      </c>
      <c r="Q32" s="7">
        <v>0</v>
      </c>
      <c r="R32" s="7">
        <v>32</v>
      </c>
      <c r="S32" s="7"/>
      <c r="T32" s="7"/>
      <c r="U32" s="7"/>
      <c r="V32" s="7"/>
      <c r="W32" s="9">
        <f t="shared" si="14"/>
        <v>47</v>
      </c>
      <c r="X32" s="10">
        <v>100</v>
      </c>
      <c r="Y32" s="11">
        <f t="shared" si="15"/>
        <v>0.47</v>
      </c>
      <c r="Z32" s="10" t="str">
        <f t="shared" ref="Z32:Z41" si="16">IF(W32&gt;75%*X32,"Победитель",IF(W32&gt;50%*X32,"Призёр","Участник"))</f>
        <v>Участник</v>
      </c>
    </row>
    <row r="33" spans="1:26" x14ac:dyDescent="0.4">
      <c r="A33" s="7">
        <v>180</v>
      </c>
      <c r="B33" s="20" t="s">
        <v>265</v>
      </c>
      <c r="C33" s="7" t="s">
        <v>164</v>
      </c>
      <c r="D33" s="7" t="s">
        <v>165</v>
      </c>
      <c r="E33" s="7" t="s">
        <v>166</v>
      </c>
      <c r="F33" s="13"/>
      <c r="G33" s="7" t="str">
        <f t="shared" si="12"/>
        <v>О</v>
      </c>
      <c r="H33" s="7" t="str">
        <f t="shared" si="13"/>
        <v>А</v>
      </c>
      <c r="I33" s="7">
        <v>760184</v>
      </c>
      <c r="J33" s="8">
        <v>8</v>
      </c>
      <c r="K33" s="7" t="s">
        <v>167</v>
      </c>
      <c r="L33" s="7" t="s">
        <v>12</v>
      </c>
      <c r="M33" s="7">
        <v>5</v>
      </c>
      <c r="N33" s="7">
        <v>0</v>
      </c>
      <c r="O33" s="7">
        <v>0</v>
      </c>
      <c r="P33" s="7">
        <v>10</v>
      </c>
      <c r="Q33" s="7">
        <v>0</v>
      </c>
      <c r="R33" s="7">
        <v>30</v>
      </c>
      <c r="S33" s="7"/>
      <c r="T33" s="7"/>
      <c r="U33" s="7"/>
      <c r="V33" s="7"/>
      <c r="W33" s="9">
        <f t="shared" si="14"/>
        <v>45</v>
      </c>
      <c r="X33" s="10">
        <v>100</v>
      </c>
      <c r="Y33" s="11">
        <f t="shared" si="15"/>
        <v>0.45</v>
      </c>
      <c r="Z33" s="10" t="str">
        <f t="shared" si="16"/>
        <v>Участник</v>
      </c>
    </row>
    <row r="34" spans="1:26" x14ac:dyDescent="0.4">
      <c r="A34" s="7">
        <v>181</v>
      </c>
      <c r="B34" s="20" t="s">
        <v>255</v>
      </c>
      <c r="C34" s="7" t="s">
        <v>172</v>
      </c>
      <c r="D34" s="7" t="s">
        <v>25</v>
      </c>
      <c r="E34" s="7" t="s">
        <v>45</v>
      </c>
      <c r="F34" s="13"/>
      <c r="G34" s="7" t="str">
        <f t="shared" si="12"/>
        <v>К</v>
      </c>
      <c r="H34" s="7" t="str">
        <f t="shared" si="13"/>
        <v>С</v>
      </c>
      <c r="I34" s="7">
        <v>760184</v>
      </c>
      <c r="J34" s="8">
        <v>8</v>
      </c>
      <c r="K34" s="7" t="s">
        <v>173</v>
      </c>
      <c r="L34" s="7" t="s">
        <v>12</v>
      </c>
      <c r="M34" s="7">
        <v>5</v>
      </c>
      <c r="N34" s="7">
        <v>0</v>
      </c>
      <c r="O34" s="7">
        <v>0</v>
      </c>
      <c r="P34" s="7">
        <v>6</v>
      </c>
      <c r="Q34" s="7">
        <v>0</v>
      </c>
      <c r="R34" s="7">
        <v>28</v>
      </c>
      <c r="S34" s="7"/>
      <c r="T34" s="7"/>
      <c r="U34" s="7"/>
      <c r="V34" s="7"/>
      <c r="W34" s="9">
        <f t="shared" si="14"/>
        <v>39</v>
      </c>
      <c r="X34" s="10">
        <v>100</v>
      </c>
      <c r="Y34" s="11">
        <f t="shared" si="15"/>
        <v>0.39</v>
      </c>
      <c r="Z34" s="10" t="str">
        <f t="shared" si="16"/>
        <v>Участник</v>
      </c>
    </row>
    <row r="35" spans="1:26" x14ac:dyDescent="0.4">
      <c r="A35" s="7">
        <v>182</v>
      </c>
      <c r="B35" s="20" t="s">
        <v>253</v>
      </c>
      <c r="C35" s="7" t="s">
        <v>82</v>
      </c>
      <c r="D35" s="7" t="s">
        <v>152</v>
      </c>
      <c r="E35" s="7" t="s">
        <v>63</v>
      </c>
      <c r="F35" s="13"/>
      <c r="G35" s="7" t="str">
        <f t="shared" si="12"/>
        <v>Г</v>
      </c>
      <c r="H35" s="7" t="str">
        <f t="shared" si="13"/>
        <v>Н</v>
      </c>
      <c r="I35" s="7">
        <v>760184</v>
      </c>
      <c r="J35" s="8">
        <v>8</v>
      </c>
      <c r="K35" s="7" t="s">
        <v>153</v>
      </c>
      <c r="L35" s="7" t="s">
        <v>12</v>
      </c>
      <c r="M35" s="7">
        <v>5</v>
      </c>
      <c r="N35" s="7">
        <v>0</v>
      </c>
      <c r="O35" s="7">
        <v>4</v>
      </c>
      <c r="P35" s="7">
        <v>10</v>
      </c>
      <c r="Q35" s="7">
        <v>2</v>
      </c>
      <c r="R35" s="7">
        <v>16</v>
      </c>
      <c r="S35" s="7"/>
      <c r="T35" s="7"/>
      <c r="U35" s="7"/>
      <c r="V35" s="7"/>
      <c r="W35" s="9">
        <f t="shared" si="14"/>
        <v>37</v>
      </c>
      <c r="X35" s="10">
        <v>100</v>
      </c>
      <c r="Y35" s="11">
        <f t="shared" si="15"/>
        <v>0.37</v>
      </c>
      <c r="Z35" s="10" t="str">
        <f t="shared" si="16"/>
        <v>Участник</v>
      </c>
    </row>
    <row r="36" spans="1:26" x14ac:dyDescent="0.4">
      <c r="A36" s="7">
        <v>184</v>
      </c>
      <c r="B36" s="20" t="s">
        <v>261</v>
      </c>
      <c r="C36" s="7" t="s">
        <v>94</v>
      </c>
      <c r="D36" s="7" t="s">
        <v>55</v>
      </c>
      <c r="E36" s="7" t="s">
        <v>59</v>
      </c>
      <c r="F36" s="13"/>
      <c r="G36" s="7" t="str">
        <f t="shared" si="12"/>
        <v>И</v>
      </c>
      <c r="H36" s="7" t="str">
        <f t="shared" si="13"/>
        <v>В</v>
      </c>
      <c r="I36" s="7">
        <v>760184</v>
      </c>
      <c r="J36" s="8">
        <v>8</v>
      </c>
      <c r="K36" s="7" t="s">
        <v>156</v>
      </c>
      <c r="L36" s="7" t="s">
        <v>12</v>
      </c>
      <c r="M36" s="7">
        <v>5</v>
      </c>
      <c r="N36" s="7">
        <v>0</v>
      </c>
      <c r="O36" s="7">
        <v>2</v>
      </c>
      <c r="P36" s="7">
        <v>10</v>
      </c>
      <c r="Q36" s="7">
        <v>2</v>
      </c>
      <c r="R36" s="7">
        <v>16</v>
      </c>
      <c r="S36" s="7"/>
      <c r="T36" s="7"/>
      <c r="U36" s="7"/>
      <c r="V36" s="7"/>
      <c r="W36" s="9">
        <f t="shared" si="14"/>
        <v>35</v>
      </c>
      <c r="X36" s="10">
        <v>100</v>
      </c>
      <c r="Y36" s="11">
        <f t="shared" si="15"/>
        <v>0.35</v>
      </c>
      <c r="Z36" s="10" t="str">
        <f t="shared" si="16"/>
        <v>Участник</v>
      </c>
    </row>
    <row r="37" spans="1:26" x14ac:dyDescent="0.4">
      <c r="A37" s="7">
        <v>185</v>
      </c>
      <c r="B37" s="20" t="s">
        <v>253</v>
      </c>
      <c r="C37" s="7" t="s">
        <v>150</v>
      </c>
      <c r="D37" s="7" t="s">
        <v>40</v>
      </c>
      <c r="E37" s="7" t="s">
        <v>83</v>
      </c>
      <c r="F37" s="13"/>
      <c r="G37" s="7" t="str">
        <f t="shared" si="12"/>
        <v>А</v>
      </c>
      <c r="H37" s="7" t="str">
        <f t="shared" si="13"/>
        <v>В</v>
      </c>
      <c r="I37" s="12">
        <v>760184</v>
      </c>
      <c r="J37" s="8">
        <v>8</v>
      </c>
      <c r="K37" s="7" t="s">
        <v>151</v>
      </c>
      <c r="L37" s="12" t="s">
        <v>12</v>
      </c>
      <c r="M37" s="12">
        <v>5</v>
      </c>
      <c r="N37" s="12">
        <v>0</v>
      </c>
      <c r="O37" s="12">
        <v>0</v>
      </c>
      <c r="P37" s="12">
        <v>10</v>
      </c>
      <c r="Q37" s="12">
        <v>2</v>
      </c>
      <c r="R37" s="12">
        <v>18</v>
      </c>
      <c r="S37" s="12"/>
      <c r="T37" s="7"/>
      <c r="U37" s="7"/>
      <c r="V37" s="7"/>
      <c r="W37" s="9">
        <f t="shared" si="14"/>
        <v>35</v>
      </c>
      <c r="X37" s="10">
        <v>100</v>
      </c>
      <c r="Y37" s="11">
        <f t="shared" si="15"/>
        <v>0.35</v>
      </c>
      <c r="Z37" s="10" t="str">
        <f t="shared" si="16"/>
        <v>Участник</v>
      </c>
    </row>
    <row r="38" spans="1:26" x14ac:dyDescent="0.4">
      <c r="A38" s="7">
        <v>186</v>
      </c>
      <c r="B38" s="20" t="s">
        <v>266</v>
      </c>
      <c r="C38" s="7" t="s">
        <v>154</v>
      </c>
      <c r="D38" s="7" t="s">
        <v>65</v>
      </c>
      <c r="E38" s="7" t="s">
        <v>64</v>
      </c>
      <c r="F38" s="13"/>
      <c r="G38" s="7" t="str">
        <f t="shared" si="12"/>
        <v>Д</v>
      </c>
      <c r="H38" s="7" t="str">
        <f t="shared" si="13"/>
        <v>М</v>
      </c>
      <c r="I38" s="7">
        <v>760184</v>
      </c>
      <c r="J38" s="8">
        <v>8</v>
      </c>
      <c r="K38" s="7" t="s">
        <v>155</v>
      </c>
      <c r="L38" s="7" t="s">
        <v>12</v>
      </c>
      <c r="M38" s="7">
        <v>5</v>
      </c>
      <c r="N38" s="7">
        <v>0</v>
      </c>
      <c r="O38" s="7">
        <v>2</v>
      </c>
      <c r="P38" s="7">
        <v>10</v>
      </c>
      <c r="Q38" s="7">
        <v>0</v>
      </c>
      <c r="R38" s="7">
        <v>18</v>
      </c>
      <c r="S38" s="7"/>
      <c r="T38" s="7"/>
      <c r="U38" s="7"/>
      <c r="V38" s="7"/>
      <c r="W38" s="9">
        <f t="shared" si="14"/>
        <v>35</v>
      </c>
      <c r="X38" s="10">
        <v>100</v>
      </c>
      <c r="Y38" s="11">
        <f t="shared" si="15"/>
        <v>0.35</v>
      </c>
      <c r="Z38" s="10" t="str">
        <f t="shared" si="16"/>
        <v>Участник</v>
      </c>
    </row>
    <row r="39" spans="1:26" x14ac:dyDescent="0.4">
      <c r="A39" s="7">
        <v>191</v>
      </c>
      <c r="B39" s="20" t="s">
        <v>258</v>
      </c>
      <c r="C39" s="7" t="s">
        <v>157</v>
      </c>
      <c r="D39" s="7" t="s">
        <v>73</v>
      </c>
      <c r="E39" s="7" t="s">
        <v>64</v>
      </c>
      <c r="F39" s="13"/>
      <c r="G39" s="7" t="str">
        <f t="shared" si="12"/>
        <v>Д</v>
      </c>
      <c r="H39" s="7" t="str">
        <f t="shared" si="13"/>
        <v>М</v>
      </c>
      <c r="I39" s="7">
        <v>760184</v>
      </c>
      <c r="J39" s="8">
        <v>8</v>
      </c>
      <c r="K39" s="7" t="s">
        <v>158</v>
      </c>
      <c r="L39" s="7" t="s">
        <v>12</v>
      </c>
      <c r="M39" s="7">
        <v>5</v>
      </c>
      <c r="N39" s="7">
        <v>0</v>
      </c>
      <c r="O39" s="7">
        <v>0</v>
      </c>
      <c r="P39" s="7">
        <v>8</v>
      </c>
      <c r="Q39" s="7">
        <v>2</v>
      </c>
      <c r="R39" s="7">
        <v>16</v>
      </c>
      <c r="S39" s="7"/>
      <c r="T39" s="7"/>
      <c r="U39" s="7"/>
      <c r="V39" s="7"/>
      <c r="W39" s="9">
        <f t="shared" si="14"/>
        <v>31</v>
      </c>
      <c r="X39" s="10">
        <v>100</v>
      </c>
      <c r="Y39" s="11">
        <f t="shared" si="15"/>
        <v>0.31</v>
      </c>
      <c r="Z39" s="10" t="str">
        <f t="shared" si="16"/>
        <v>Участник</v>
      </c>
    </row>
    <row r="40" spans="1:26" x14ac:dyDescent="0.4">
      <c r="A40" s="7">
        <v>206</v>
      </c>
      <c r="B40" s="20" t="s">
        <v>267</v>
      </c>
      <c r="C40" s="7" t="s">
        <v>178</v>
      </c>
      <c r="D40" s="7" t="s">
        <v>95</v>
      </c>
      <c r="E40" s="7" t="s">
        <v>79</v>
      </c>
      <c r="F40" s="13"/>
      <c r="G40" s="7" t="str">
        <f t="shared" ref="G40:G43" si="17">LEFT(D40, 1)</f>
        <v>А</v>
      </c>
      <c r="H40" s="7" t="str">
        <f t="shared" ref="H40:H43" si="18">LEFT(E40, 1)</f>
        <v>В</v>
      </c>
      <c r="I40" s="7">
        <v>760184</v>
      </c>
      <c r="J40" s="8">
        <v>8</v>
      </c>
      <c r="K40" s="7" t="s">
        <v>179</v>
      </c>
      <c r="L40" s="7" t="s">
        <v>12</v>
      </c>
      <c r="M40" s="7">
        <v>5</v>
      </c>
      <c r="N40" s="7">
        <v>0</v>
      </c>
      <c r="O40" s="7">
        <v>0</v>
      </c>
      <c r="P40" s="7">
        <v>0</v>
      </c>
      <c r="Q40" s="7">
        <v>0</v>
      </c>
      <c r="R40" s="7">
        <v>18</v>
      </c>
      <c r="S40" s="7"/>
      <c r="T40" s="7"/>
      <c r="U40" s="7"/>
      <c r="V40" s="7"/>
      <c r="W40" s="9">
        <f t="shared" ref="W40:W43" si="19">SUM(M40:V40)</f>
        <v>23</v>
      </c>
      <c r="X40" s="10">
        <v>100</v>
      </c>
      <c r="Y40" s="11">
        <f t="shared" ref="Y40:Y43" si="20">W40/X40</f>
        <v>0.23</v>
      </c>
      <c r="Z40" s="10" t="str">
        <f t="shared" si="16"/>
        <v>Участник</v>
      </c>
    </row>
    <row r="41" spans="1:26" x14ac:dyDescent="0.4">
      <c r="A41" s="7">
        <v>208</v>
      </c>
      <c r="B41" s="20" t="s">
        <v>268</v>
      </c>
      <c r="C41" s="7" t="s">
        <v>176</v>
      </c>
      <c r="D41" s="7" t="s">
        <v>72</v>
      </c>
      <c r="E41" s="7" t="s">
        <v>48</v>
      </c>
      <c r="F41" s="13"/>
      <c r="G41" s="7" t="str">
        <f t="shared" si="17"/>
        <v>Г</v>
      </c>
      <c r="H41" s="7" t="str">
        <f t="shared" si="18"/>
        <v>Д</v>
      </c>
      <c r="I41" s="7">
        <v>760184</v>
      </c>
      <c r="J41" s="8">
        <v>8</v>
      </c>
      <c r="K41" s="7" t="s">
        <v>177</v>
      </c>
      <c r="L41" s="7" t="s">
        <v>12</v>
      </c>
      <c r="M41" s="7">
        <v>5</v>
      </c>
      <c r="N41" s="7">
        <v>0</v>
      </c>
      <c r="O41" s="7">
        <v>0</v>
      </c>
      <c r="P41" s="7">
        <v>0</v>
      </c>
      <c r="Q41" s="7">
        <v>0</v>
      </c>
      <c r="R41" s="7">
        <v>18</v>
      </c>
      <c r="S41" s="7"/>
      <c r="T41" s="7"/>
      <c r="U41" s="7"/>
      <c r="V41" s="7"/>
      <c r="W41" s="9">
        <f t="shared" si="19"/>
        <v>23</v>
      </c>
      <c r="X41" s="10">
        <v>100</v>
      </c>
      <c r="Y41" s="11">
        <f t="shared" si="20"/>
        <v>0.23</v>
      </c>
      <c r="Z41" s="10" t="str">
        <f t="shared" si="16"/>
        <v>Участник</v>
      </c>
    </row>
    <row r="42" spans="1:26" x14ac:dyDescent="0.4">
      <c r="A42" s="7">
        <v>230</v>
      </c>
      <c r="B42" s="20" t="s">
        <v>269</v>
      </c>
      <c r="C42" s="7" t="s">
        <v>161</v>
      </c>
      <c r="D42" s="7" t="s">
        <v>32</v>
      </c>
      <c r="E42" s="7" t="s">
        <v>162</v>
      </c>
      <c r="F42" s="13"/>
      <c r="G42" s="7" t="str">
        <f t="shared" si="17"/>
        <v>А</v>
      </c>
      <c r="H42" s="7" t="str">
        <f t="shared" si="18"/>
        <v>А</v>
      </c>
      <c r="I42" s="7">
        <v>760184</v>
      </c>
      <c r="J42" s="8">
        <v>8</v>
      </c>
      <c r="K42" s="7" t="s">
        <v>163</v>
      </c>
      <c r="L42" s="7" t="s">
        <v>12</v>
      </c>
      <c r="M42" s="7">
        <v>4</v>
      </c>
      <c r="N42" s="7">
        <v>0</v>
      </c>
      <c r="O42" s="7">
        <v>0</v>
      </c>
      <c r="P42" s="7">
        <v>0</v>
      </c>
      <c r="Q42" s="7">
        <v>2</v>
      </c>
      <c r="R42" s="7">
        <v>12</v>
      </c>
      <c r="S42" s="7"/>
      <c r="T42" s="7"/>
      <c r="U42" s="7"/>
      <c r="V42" s="7"/>
      <c r="W42" s="9">
        <f t="shared" si="19"/>
        <v>18</v>
      </c>
      <c r="X42" s="10">
        <v>100</v>
      </c>
      <c r="Y42" s="11">
        <f t="shared" si="20"/>
        <v>0.18</v>
      </c>
      <c r="Z42" s="10" t="str">
        <f t="shared" ref="Z42:Z43" si="21">IF(W42&gt;75%*X42,"Победитель",IF(W42&gt;50%*X42,"Призёр","Участник"))</f>
        <v>Участник</v>
      </c>
    </row>
    <row r="43" spans="1:26" x14ac:dyDescent="0.4">
      <c r="A43" s="7">
        <v>232</v>
      </c>
      <c r="B43" s="20" t="s">
        <v>256</v>
      </c>
      <c r="C43" s="7" t="s">
        <v>159</v>
      </c>
      <c r="D43" s="7" t="s">
        <v>32</v>
      </c>
      <c r="E43" s="7" t="s">
        <v>31</v>
      </c>
      <c r="F43" s="13"/>
      <c r="G43" s="7" t="str">
        <f t="shared" si="17"/>
        <v>А</v>
      </c>
      <c r="H43" s="7" t="str">
        <f t="shared" si="18"/>
        <v>М</v>
      </c>
      <c r="I43" s="7">
        <v>760184</v>
      </c>
      <c r="J43" s="8">
        <v>8</v>
      </c>
      <c r="K43" s="7" t="s">
        <v>160</v>
      </c>
      <c r="L43" s="7" t="s">
        <v>12</v>
      </c>
      <c r="M43" s="7">
        <v>0</v>
      </c>
      <c r="N43" s="7">
        <v>0</v>
      </c>
      <c r="O43" s="7">
        <v>0</v>
      </c>
      <c r="P43" s="7">
        <v>0</v>
      </c>
      <c r="Q43" s="7">
        <v>4</v>
      </c>
      <c r="R43" s="7">
        <v>14</v>
      </c>
      <c r="S43" s="7"/>
      <c r="T43" s="7"/>
      <c r="U43" s="7"/>
      <c r="V43" s="7"/>
      <c r="W43" s="9">
        <f t="shared" si="19"/>
        <v>18</v>
      </c>
      <c r="X43" s="10">
        <v>100</v>
      </c>
      <c r="Y43" s="11">
        <f t="shared" si="20"/>
        <v>0.18</v>
      </c>
      <c r="Z43" s="10" t="str">
        <f t="shared" si="21"/>
        <v>Участник</v>
      </c>
    </row>
    <row r="44" spans="1:26" x14ac:dyDescent="0.4">
      <c r="A44" s="7">
        <v>278</v>
      </c>
      <c r="B44" s="20" t="s">
        <v>250</v>
      </c>
      <c r="C44" s="7" t="s">
        <v>174</v>
      </c>
      <c r="D44" s="7" t="s">
        <v>32</v>
      </c>
      <c r="E44" s="7" t="s">
        <v>61</v>
      </c>
      <c r="F44" s="13"/>
      <c r="G44" s="7" t="str">
        <f t="shared" ref="G44" si="22">LEFT(D44, 1)</f>
        <v>А</v>
      </c>
      <c r="H44" s="7" t="str">
        <f t="shared" ref="H44" si="23">LEFT(E44, 1)</f>
        <v>П</v>
      </c>
      <c r="I44" s="7">
        <v>760184</v>
      </c>
      <c r="J44" s="8">
        <v>8</v>
      </c>
      <c r="K44" s="7" t="s">
        <v>175</v>
      </c>
      <c r="L44" s="7" t="s">
        <v>12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12</v>
      </c>
      <c r="S44" s="7"/>
      <c r="T44" s="7"/>
      <c r="U44" s="7"/>
      <c r="V44" s="7"/>
      <c r="W44" s="9">
        <f t="shared" ref="W44" si="24">SUM(M44:V44)</f>
        <v>12</v>
      </c>
      <c r="X44" s="10">
        <v>100</v>
      </c>
      <c r="Y44" s="11">
        <f t="shared" ref="Y44" si="25">W44/X44</f>
        <v>0.12</v>
      </c>
      <c r="Z44" s="10" t="str">
        <f t="shared" ref="Z44" si="26">IF(W44&gt;75%*X44,"Победитель",IF(W44&gt;50%*X44,"Призёр","Участник"))</f>
        <v>Участник</v>
      </c>
    </row>
    <row r="45" spans="1:26" x14ac:dyDescent="0.4">
      <c r="A45" s="7">
        <v>330</v>
      </c>
      <c r="B45" s="20" t="s">
        <v>255</v>
      </c>
      <c r="C45" s="7" t="s">
        <v>184</v>
      </c>
      <c r="D45" s="7" t="s">
        <v>86</v>
      </c>
      <c r="E45" s="7" t="s">
        <v>35</v>
      </c>
      <c r="F45" s="13"/>
      <c r="G45" s="7" t="str">
        <f t="shared" ref="G45:G52" si="27">LEFT(D45, 1)</f>
        <v>Т</v>
      </c>
      <c r="H45" s="7" t="str">
        <f t="shared" ref="H45:H52" si="28">LEFT(E45, 1)</f>
        <v>А</v>
      </c>
      <c r="I45" s="7">
        <v>760184</v>
      </c>
      <c r="J45" s="8">
        <v>9</v>
      </c>
      <c r="K45" s="7" t="s">
        <v>185</v>
      </c>
      <c r="L45" s="7" t="s">
        <v>12</v>
      </c>
      <c r="M45" s="7">
        <v>10</v>
      </c>
      <c r="N45" s="7">
        <v>4</v>
      </c>
      <c r="O45" s="7">
        <v>3</v>
      </c>
      <c r="P45" s="7">
        <v>2</v>
      </c>
      <c r="Q45" s="7">
        <v>10</v>
      </c>
      <c r="R45" s="7">
        <v>6</v>
      </c>
      <c r="S45" s="7"/>
      <c r="T45" s="7"/>
      <c r="U45" s="7"/>
      <c r="V45" s="7"/>
      <c r="W45" s="9">
        <f t="shared" ref="W45:W52" si="29">SUM(M45:V45)</f>
        <v>35</v>
      </c>
      <c r="X45" s="10">
        <v>100</v>
      </c>
      <c r="Y45" s="11">
        <f t="shared" ref="Y45:Y52" si="30">W45/X45</f>
        <v>0.35</v>
      </c>
      <c r="Z45" s="10" t="str">
        <f t="shared" ref="Z45:Z50" si="31">IF(W45&gt;75%*X45,"Победитель",IF(W45&gt;50%*X45,"Призёр","Участник"))</f>
        <v>Участник</v>
      </c>
    </row>
    <row r="46" spans="1:26" x14ac:dyDescent="0.4">
      <c r="A46" s="7">
        <v>331</v>
      </c>
      <c r="B46" s="20" t="s">
        <v>267</v>
      </c>
      <c r="C46" s="7" t="s">
        <v>192</v>
      </c>
      <c r="D46" s="7" t="s">
        <v>50</v>
      </c>
      <c r="E46" s="7" t="s">
        <v>45</v>
      </c>
      <c r="F46" s="13"/>
      <c r="G46" s="7" t="str">
        <f t="shared" si="27"/>
        <v>И</v>
      </c>
      <c r="H46" s="7" t="str">
        <f t="shared" si="28"/>
        <v>С</v>
      </c>
      <c r="I46" s="7">
        <v>760184</v>
      </c>
      <c r="J46" s="8">
        <v>9</v>
      </c>
      <c r="K46" s="7" t="s">
        <v>193</v>
      </c>
      <c r="L46" s="7" t="s">
        <v>12</v>
      </c>
      <c r="M46" s="7">
        <v>10</v>
      </c>
      <c r="N46" s="7">
        <v>2</v>
      </c>
      <c r="O46" s="7">
        <v>6</v>
      </c>
      <c r="P46" s="7">
        <v>5</v>
      </c>
      <c r="Q46" s="7">
        <v>10</v>
      </c>
      <c r="R46" s="7">
        <v>2</v>
      </c>
      <c r="S46" s="7"/>
      <c r="T46" s="7"/>
      <c r="U46" s="7"/>
      <c r="V46" s="7"/>
      <c r="W46" s="9">
        <f t="shared" si="29"/>
        <v>35</v>
      </c>
      <c r="X46" s="10">
        <v>100</v>
      </c>
      <c r="Y46" s="11">
        <f t="shared" si="30"/>
        <v>0.35</v>
      </c>
      <c r="Z46" s="10" t="str">
        <f t="shared" si="31"/>
        <v>Участник</v>
      </c>
    </row>
    <row r="47" spans="1:26" x14ac:dyDescent="0.4">
      <c r="A47" s="7">
        <v>335</v>
      </c>
      <c r="B47" s="20" t="s">
        <v>267</v>
      </c>
      <c r="C47" s="7" t="s">
        <v>189</v>
      </c>
      <c r="D47" s="7" t="s">
        <v>47</v>
      </c>
      <c r="E47" s="7" t="s">
        <v>190</v>
      </c>
      <c r="F47" s="13"/>
      <c r="G47" s="7" t="str">
        <f t="shared" si="27"/>
        <v>Д</v>
      </c>
      <c r="H47" s="7" t="str">
        <f t="shared" si="28"/>
        <v>В</v>
      </c>
      <c r="I47" s="7">
        <v>760184</v>
      </c>
      <c r="J47" s="8">
        <v>9</v>
      </c>
      <c r="K47" s="7" t="s">
        <v>191</v>
      </c>
      <c r="L47" s="7" t="s">
        <v>12</v>
      </c>
      <c r="M47" s="7">
        <v>10</v>
      </c>
      <c r="N47" s="7">
        <v>2</v>
      </c>
      <c r="O47" s="7">
        <v>6</v>
      </c>
      <c r="P47" s="7">
        <v>2</v>
      </c>
      <c r="Q47" s="7">
        <v>11</v>
      </c>
      <c r="R47" s="7">
        <v>2</v>
      </c>
      <c r="S47" s="7"/>
      <c r="T47" s="7"/>
      <c r="U47" s="7"/>
      <c r="V47" s="7"/>
      <c r="W47" s="9">
        <f t="shared" si="29"/>
        <v>33</v>
      </c>
      <c r="X47" s="10">
        <v>100</v>
      </c>
      <c r="Y47" s="11">
        <f t="shared" si="30"/>
        <v>0.33</v>
      </c>
      <c r="Z47" s="10" t="str">
        <f t="shared" si="31"/>
        <v>Участник</v>
      </c>
    </row>
    <row r="48" spans="1:26" x14ac:dyDescent="0.4">
      <c r="A48" s="7">
        <v>342</v>
      </c>
      <c r="B48" s="20" t="s">
        <v>256</v>
      </c>
      <c r="C48" s="7" t="s">
        <v>186</v>
      </c>
      <c r="D48" s="7" t="s">
        <v>187</v>
      </c>
      <c r="E48" s="7" t="s">
        <v>43</v>
      </c>
      <c r="F48" s="13"/>
      <c r="G48" s="7" t="str">
        <f t="shared" si="27"/>
        <v>Д</v>
      </c>
      <c r="H48" s="7" t="str">
        <f t="shared" si="28"/>
        <v>Р</v>
      </c>
      <c r="I48" s="7">
        <v>760184</v>
      </c>
      <c r="J48" s="8">
        <v>9</v>
      </c>
      <c r="K48" s="7" t="s">
        <v>188</v>
      </c>
      <c r="L48" s="7" t="s">
        <v>12</v>
      </c>
      <c r="M48" s="7">
        <v>10</v>
      </c>
      <c r="N48" s="7">
        <v>2</v>
      </c>
      <c r="O48" s="7">
        <v>3</v>
      </c>
      <c r="P48" s="7">
        <v>2</v>
      </c>
      <c r="Q48" s="7">
        <v>10</v>
      </c>
      <c r="R48" s="7">
        <v>4</v>
      </c>
      <c r="S48" s="7"/>
      <c r="T48" s="7"/>
      <c r="U48" s="7"/>
      <c r="V48" s="7"/>
      <c r="W48" s="9">
        <f t="shared" si="29"/>
        <v>31</v>
      </c>
      <c r="X48" s="10">
        <v>100</v>
      </c>
      <c r="Y48" s="11">
        <f t="shared" si="30"/>
        <v>0.31</v>
      </c>
      <c r="Z48" s="10" t="str">
        <f t="shared" si="31"/>
        <v>Участник</v>
      </c>
    </row>
    <row r="49" spans="1:26" x14ac:dyDescent="0.4">
      <c r="A49" s="7">
        <v>352</v>
      </c>
      <c r="B49" s="20" t="s">
        <v>261</v>
      </c>
      <c r="C49" s="7" t="s">
        <v>182</v>
      </c>
      <c r="D49" s="7" t="s">
        <v>75</v>
      </c>
      <c r="E49" s="7" t="s">
        <v>49</v>
      </c>
      <c r="F49" s="13"/>
      <c r="G49" s="7" t="str">
        <f t="shared" si="27"/>
        <v>А</v>
      </c>
      <c r="H49" s="7" t="str">
        <f t="shared" si="28"/>
        <v>А</v>
      </c>
      <c r="I49" s="7">
        <v>760184</v>
      </c>
      <c r="J49" s="8">
        <v>9</v>
      </c>
      <c r="K49" s="7" t="s">
        <v>183</v>
      </c>
      <c r="L49" s="7" t="s">
        <v>12</v>
      </c>
      <c r="M49" s="7">
        <v>8</v>
      </c>
      <c r="N49" s="7">
        <v>2</v>
      </c>
      <c r="O49" s="7">
        <v>3</v>
      </c>
      <c r="P49" s="7">
        <v>4</v>
      </c>
      <c r="Q49" s="7">
        <v>6</v>
      </c>
      <c r="R49" s="7">
        <v>4</v>
      </c>
      <c r="S49" s="7"/>
      <c r="T49" s="7"/>
      <c r="U49" s="7"/>
      <c r="V49" s="7"/>
      <c r="W49" s="9">
        <f t="shared" si="29"/>
        <v>27</v>
      </c>
      <c r="X49" s="10">
        <v>100</v>
      </c>
      <c r="Y49" s="11">
        <f t="shared" si="30"/>
        <v>0.27</v>
      </c>
      <c r="Z49" s="10" t="str">
        <f t="shared" si="31"/>
        <v>Участник</v>
      </c>
    </row>
    <row r="50" spans="1:26" x14ac:dyDescent="0.4">
      <c r="A50" s="7">
        <v>359</v>
      </c>
      <c r="B50" s="20" t="s">
        <v>270</v>
      </c>
      <c r="C50" s="7" t="s">
        <v>194</v>
      </c>
      <c r="D50" s="7" t="s">
        <v>195</v>
      </c>
      <c r="E50" s="7" t="s">
        <v>64</v>
      </c>
      <c r="F50" s="7"/>
      <c r="G50" s="7" t="str">
        <f t="shared" si="27"/>
        <v>Р</v>
      </c>
      <c r="H50" s="7" t="str">
        <f t="shared" si="28"/>
        <v>М</v>
      </c>
      <c r="I50" s="7">
        <v>760184</v>
      </c>
      <c r="J50" s="8">
        <v>9</v>
      </c>
      <c r="K50" s="7" t="s">
        <v>196</v>
      </c>
      <c r="L50" s="7" t="s">
        <v>12</v>
      </c>
      <c r="M50" s="7">
        <v>0</v>
      </c>
      <c r="N50" s="7">
        <v>8</v>
      </c>
      <c r="O50" s="7">
        <v>0</v>
      </c>
      <c r="P50" s="7">
        <v>8</v>
      </c>
      <c r="Q50" s="7">
        <v>4</v>
      </c>
      <c r="R50" s="7">
        <v>5</v>
      </c>
      <c r="S50" s="7"/>
      <c r="T50" s="7"/>
      <c r="U50" s="7"/>
      <c r="V50" s="7"/>
      <c r="W50" s="9">
        <f t="shared" si="29"/>
        <v>25</v>
      </c>
      <c r="X50" s="10">
        <v>100</v>
      </c>
      <c r="Y50" s="11">
        <f t="shared" si="30"/>
        <v>0.25</v>
      </c>
      <c r="Z50" s="10" t="str">
        <f t="shared" si="31"/>
        <v>Участник</v>
      </c>
    </row>
    <row r="51" spans="1:26" x14ac:dyDescent="0.4">
      <c r="A51" s="7">
        <v>379</v>
      </c>
      <c r="B51" s="20" t="s">
        <v>268</v>
      </c>
      <c r="C51" s="7" t="s">
        <v>197</v>
      </c>
      <c r="D51" s="7" t="s">
        <v>57</v>
      </c>
      <c r="E51" s="7" t="s">
        <v>36</v>
      </c>
      <c r="F51" s="7"/>
      <c r="G51" s="7" t="str">
        <f t="shared" si="27"/>
        <v>Н</v>
      </c>
      <c r="H51" s="7" t="str">
        <f t="shared" si="28"/>
        <v>Ю</v>
      </c>
      <c r="I51" s="7">
        <v>760184</v>
      </c>
      <c r="J51" s="8">
        <v>9</v>
      </c>
      <c r="K51" s="7" t="s">
        <v>198</v>
      </c>
      <c r="L51" s="7" t="s">
        <v>12</v>
      </c>
      <c r="M51" s="7">
        <v>0</v>
      </c>
      <c r="N51" s="7">
        <v>6</v>
      </c>
      <c r="O51" s="7">
        <v>0</v>
      </c>
      <c r="P51" s="7">
        <v>4</v>
      </c>
      <c r="Q51" s="7">
        <v>6</v>
      </c>
      <c r="R51" s="7">
        <v>5</v>
      </c>
      <c r="S51" s="7"/>
      <c r="T51" s="7"/>
      <c r="U51" s="7"/>
      <c r="V51" s="7"/>
      <c r="W51" s="9">
        <f t="shared" si="29"/>
        <v>21</v>
      </c>
      <c r="X51" s="10">
        <v>100</v>
      </c>
      <c r="Y51" s="11">
        <f t="shared" si="30"/>
        <v>0.21</v>
      </c>
      <c r="Z51" s="10" t="str">
        <f t="shared" ref="Z51:Z53" si="32">IF(W51&gt;75%*X51,"Победитель",IF(W51&gt;50%*X51,"Призёр","Участник"))</f>
        <v>Участник</v>
      </c>
    </row>
    <row r="52" spans="1:26" x14ac:dyDescent="0.4">
      <c r="A52" s="7">
        <v>384</v>
      </c>
      <c r="B52" s="20" t="s">
        <v>269</v>
      </c>
      <c r="C52" s="7" t="s">
        <v>180</v>
      </c>
      <c r="D52" s="7" t="s">
        <v>85</v>
      </c>
      <c r="E52" s="7" t="s">
        <v>79</v>
      </c>
      <c r="F52" s="13"/>
      <c r="G52" s="7" t="str">
        <f t="shared" si="27"/>
        <v>А</v>
      </c>
      <c r="H52" s="7" t="str">
        <f t="shared" si="28"/>
        <v>В</v>
      </c>
      <c r="I52" s="12">
        <v>760184</v>
      </c>
      <c r="J52" s="8">
        <v>9</v>
      </c>
      <c r="K52" s="7" t="s">
        <v>181</v>
      </c>
      <c r="L52" s="12" t="s">
        <v>12</v>
      </c>
      <c r="M52" s="12">
        <v>8</v>
      </c>
      <c r="N52" s="12">
        <v>0</v>
      </c>
      <c r="O52" s="12">
        <v>0</v>
      </c>
      <c r="P52" s="12">
        <v>0</v>
      </c>
      <c r="Q52" s="12">
        <v>8</v>
      </c>
      <c r="R52" s="12">
        <v>4</v>
      </c>
      <c r="S52" s="12"/>
      <c r="T52" s="7"/>
      <c r="U52" s="7"/>
      <c r="V52" s="7"/>
      <c r="W52" s="9">
        <f t="shared" si="29"/>
        <v>20</v>
      </c>
      <c r="X52" s="10">
        <v>100</v>
      </c>
      <c r="Y52" s="11">
        <f t="shared" si="30"/>
        <v>0.2</v>
      </c>
      <c r="Z52" s="10" t="str">
        <f t="shared" si="32"/>
        <v>Участник</v>
      </c>
    </row>
    <row r="53" spans="1:26" x14ac:dyDescent="0.4">
      <c r="A53" s="7">
        <v>389</v>
      </c>
      <c r="B53" s="20" t="s">
        <v>262</v>
      </c>
      <c r="C53" s="7" t="s">
        <v>199</v>
      </c>
      <c r="D53" s="7" t="s">
        <v>81</v>
      </c>
      <c r="E53" s="7" t="s">
        <v>35</v>
      </c>
      <c r="F53" s="7"/>
      <c r="G53" s="7" t="str">
        <f t="shared" ref="G53" si="33">LEFT(D53, 1)</f>
        <v>В</v>
      </c>
      <c r="H53" s="7" t="str">
        <f t="shared" ref="H53" si="34">LEFT(E53, 1)</f>
        <v>А</v>
      </c>
      <c r="I53" s="7">
        <v>760184</v>
      </c>
      <c r="J53" s="8">
        <v>9</v>
      </c>
      <c r="K53" s="7" t="s">
        <v>200</v>
      </c>
      <c r="L53" s="7" t="s">
        <v>12</v>
      </c>
      <c r="M53" s="7">
        <v>2</v>
      </c>
      <c r="N53" s="7">
        <v>6</v>
      </c>
      <c r="O53" s="7">
        <v>3</v>
      </c>
      <c r="P53" s="7">
        <v>2</v>
      </c>
      <c r="Q53" s="7">
        <v>2</v>
      </c>
      <c r="R53" s="7">
        <v>4</v>
      </c>
      <c r="S53" s="7"/>
      <c r="T53" s="7"/>
      <c r="U53" s="7"/>
      <c r="V53" s="7"/>
      <c r="W53" s="9">
        <f t="shared" ref="W53" si="35">SUM(M53:V53)</f>
        <v>19</v>
      </c>
      <c r="X53" s="10">
        <v>100</v>
      </c>
      <c r="Y53" s="11">
        <f t="shared" ref="Y53" si="36">W53/X53</f>
        <v>0.19</v>
      </c>
      <c r="Z53" s="10" t="str">
        <f t="shared" si="32"/>
        <v>Участник</v>
      </c>
    </row>
    <row r="54" spans="1:26" x14ac:dyDescent="0.4">
      <c r="A54" s="7">
        <v>472</v>
      </c>
      <c r="B54" s="20" t="s">
        <v>255</v>
      </c>
      <c r="C54" s="7" t="s">
        <v>201</v>
      </c>
      <c r="D54" s="7" t="s">
        <v>47</v>
      </c>
      <c r="E54" s="7" t="s">
        <v>33</v>
      </c>
      <c r="F54" s="7"/>
      <c r="G54" s="7" t="str">
        <f t="shared" ref="G54:G66" si="37">LEFT(D54, 1)</f>
        <v>Д</v>
      </c>
      <c r="H54" s="7" t="str">
        <f t="shared" ref="H54:H66" si="38">LEFT(E54, 1)</f>
        <v>А</v>
      </c>
      <c r="I54" s="7">
        <v>760184</v>
      </c>
      <c r="J54" s="8">
        <v>10</v>
      </c>
      <c r="K54" s="7" t="s">
        <v>202</v>
      </c>
      <c r="L54" s="7" t="s">
        <v>12</v>
      </c>
      <c r="M54" s="7">
        <v>12</v>
      </c>
      <c r="N54" s="7">
        <v>15</v>
      </c>
      <c r="O54" s="7">
        <v>8</v>
      </c>
      <c r="P54" s="7">
        <v>10</v>
      </c>
      <c r="Q54" s="7">
        <v>4</v>
      </c>
      <c r="R54" s="7">
        <v>10</v>
      </c>
      <c r="S54" s="7">
        <v>9</v>
      </c>
      <c r="T54" s="7"/>
      <c r="U54" s="7"/>
      <c r="V54" s="7"/>
      <c r="W54" s="9">
        <f t="shared" ref="W54:W66" si="39">SUM(M54:V54)</f>
        <v>68</v>
      </c>
      <c r="X54" s="10">
        <v>100</v>
      </c>
      <c r="Y54" s="11">
        <f t="shared" ref="Y54:Y66" si="40">W54/X54</f>
        <v>0.68</v>
      </c>
      <c r="Z54" s="19" t="str">
        <f t="shared" ref="Z54:Z64" si="41">IF(W54&gt;75%*X54,"Победитель",IF(W54&gt;50%*X54,"Призёр","Участник"))</f>
        <v>Призёр</v>
      </c>
    </row>
    <row r="55" spans="1:26" x14ac:dyDescent="0.4">
      <c r="A55" s="7">
        <v>473</v>
      </c>
      <c r="B55" s="20" t="s">
        <v>263</v>
      </c>
      <c r="C55" s="7" t="s">
        <v>212</v>
      </c>
      <c r="D55" s="7" t="s">
        <v>34</v>
      </c>
      <c r="E55" s="7" t="s">
        <v>62</v>
      </c>
      <c r="F55" s="7"/>
      <c r="G55" s="7" t="str">
        <f t="shared" si="37"/>
        <v>К</v>
      </c>
      <c r="H55" s="7" t="str">
        <f t="shared" si="38"/>
        <v>Е</v>
      </c>
      <c r="I55" s="7">
        <v>760184</v>
      </c>
      <c r="J55" s="8">
        <v>10</v>
      </c>
      <c r="K55" s="7" t="s">
        <v>213</v>
      </c>
      <c r="L55" s="7" t="s">
        <v>12</v>
      </c>
      <c r="M55" s="7">
        <v>11</v>
      </c>
      <c r="N55" s="7">
        <v>15</v>
      </c>
      <c r="O55" s="7">
        <v>8</v>
      </c>
      <c r="P55" s="7">
        <v>10</v>
      </c>
      <c r="Q55" s="7">
        <v>4</v>
      </c>
      <c r="R55" s="7">
        <v>10</v>
      </c>
      <c r="S55" s="7">
        <v>9</v>
      </c>
      <c r="T55" s="7"/>
      <c r="U55" s="7"/>
      <c r="V55" s="7"/>
      <c r="W55" s="9">
        <f t="shared" si="39"/>
        <v>67</v>
      </c>
      <c r="X55" s="10">
        <v>100</v>
      </c>
      <c r="Y55" s="11">
        <f t="shared" si="40"/>
        <v>0.67</v>
      </c>
      <c r="Z55" s="19" t="str">
        <f t="shared" si="41"/>
        <v>Призёр</v>
      </c>
    </row>
    <row r="56" spans="1:26" x14ac:dyDescent="0.4">
      <c r="A56" s="7">
        <v>474</v>
      </c>
      <c r="B56" s="20" t="s">
        <v>259</v>
      </c>
      <c r="C56" s="7" t="s">
        <v>217</v>
      </c>
      <c r="D56" s="7" t="s">
        <v>29</v>
      </c>
      <c r="E56" s="7" t="s">
        <v>37</v>
      </c>
      <c r="F56" s="7"/>
      <c r="G56" s="7" t="str">
        <f t="shared" si="37"/>
        <v>Е</v>
      </c>
      <c r="H56" s="7" t="str">
        <f t="shared" si="38"/>
        <v>И</v>
      </c>
      <c r="I56" s="7">
        <v>760184</v>
      </c>
      <c r="J56" s="8">
        <v>10</v>
      </c>
      <c r="K56" s="7" t="s">
        <v>219</v>
      </c>
      <c r="L56" s="7" t="s">
        <v>12</v>
      </c>
      <c r="M56" s="7">
        <v>11</v>
      </c>
      <c r="N56" s="7">
        <v>15</v>
      </c>
      <c r="O56" s="7">
        <v>8</v>
      </c>
      <c r="P56" s="7">
        <v>10</v>
      </c>
      <c r="Q56" s="7">
        <v>4</v>
      </c>
      <c r="R56" s="7">
        <v>8</v>
      </c>
      <c r="S56" s="7">
        <v>9</v>
      </c>
      <c r="T56" s="7"/>
      <c r="U56" s="7"/>
      <c r="V56" s="7"/>
      <c r="W56" s="9">
        <f t="shared" si="39"/>
        <v>65</v>
      </c>
      <c r="X56" s="10">
        <v>100</v>
      </c>
      <c r="Y56" s="11">
        <f t="shared" si="40"/>
        <v>0.65</v>
      </c>
      <c r="Z56" s="19" t="str">
        <f t="shared" si="41"/>
        <v>Призёр</v>
      </c>
    </row>
    <row r="57" spans="1:26" x14ac:dyDescent="0.4">
      <c r="A57" s="7">
        <v>475</v>
      </c>
      <c r="B57" s="20" t="s">
        <v>268</v>
      </c>
      <c r="C57" s="7" t="s">
        <v>203</v>
      </c>
      <c r="D57" s="7" t="s">
        <v>77</v>
      </c>
      <c r="E57" s="7" t="s">
        <v>51</v>
      </c>
      <c r="F57" s="7"/>
      <c r="G57" s="7" t="str">
        <f t="shared" si="37"/>
        <v>К</v>
      </c>
      <c r="H57" s="7" t="str">
        <f t="shared" si="38"/>
        <v>А</v>
      </c>
      <c r="I57" s="7">
        <v>760184</v>
      </c>
      <c r="J57" s="8">
        <v>10</v>
      </c>
      <c r="K57" s="7" t="s">
        <v>204</v>
      </c>
      <c r="L57" s="7" t="s">
        <v>12</v>
      </c>
      <c r="M57" s="7">
        <v>10</v>
      </c>
      <c r="N57" s="7">
        <v>15</v>
      </c>
      <c r="O57" s="7">
        <v>8</v>
      </c>
      <c r="P57" s="7">
        <v>10</v>
      </c>
      <c r="Q57" s="7">
        <v>4</v>
      </c>
      <c r="R57" s="7">
        <v>8</v>
      </c>
      <c r="S57" s="7">
        <v>9</v>
      </c>
      <c r="T57" s="7"/>
      <c r="U57" s="7"/>
      <c r="V57" s="7"/>
      <c r="W57" s="9">
        <f t="shared" si="39"/>
        <v>64</v>
      </c>
      <c r="X57" s="10">
        <v>100</v>
      </c>
      <c r="Y57" s="11">
        <f t="shared" si="40"/>
        <v>0.64</v>
      </c>
      <c r="Z57" s="19" t="str">
        <f t="shared" si="41"/>
        <v>Призёр</v>
      </c>
    </row>
    <row r="58" spans="1:26" x14ac:dyDescent="0.4">
      <c r="A58" s="7">
        <v>476</v>
      </c>
      <c r="B58" s="20" t="s">
        <v>266</v>
      </c>
      <c r="C58" s="7" t="s">
        <v>205</v>
      </c>
      <c r="D58" s="7" t="s">
        <v>206</v>
      </c>
      <c r="E58" s="7" t="s">
        <v>31</v>
      </c>
      <c r="F58" s="7"/>
      <c r="G58" s="7" t="str">
        <f t="shared" si="37"/>
        <v>Э</v>
      </c>
      <c r="H58" s="7" t="str">
        <f t="shared" si="38"/>
        <v>М</v>
      </c>
      <c r="I58" s="7">
        <v>760184</v>
      </c>
      <c r="J58" s="8">
        <v>10</v>
      </c>
      <c r="K58" s="7" t="s">
        <v>207</v>
      </c>
      <c r="L58" s="7" t="s">
        <v>12</v>
      </c>
      <c r="M58" s="7">
        <v>11</v>
      </c>
      <c r="N58" s="7">
        <v>15</v>
      </c>
      <c r="O58" s="7">
        <v>4</v>
      </c>
      <c r="P58" s="7">
        <v>10</v>
      </c>
      <c r="Q58" s="7">
        <v>4</v>
      </c>
      <c r="R58" s="7">
        <v>10</v>
      </c>
      <c r="S58" s="7">
        <v>9</v>
      </c>
      <c r="T58" s="7"/>
      <c r="U58" s="7"/>
      <c r="V58" s="7"/>
      <c r="W58" s="9">
        <f t="shared" si="39"/>
        <v>63</v>
      </c>
      <c r="X58" s="10">
        <v>100</v>
      </c>
      <c r="Y58" s="11">
        <f t="shared" si="40"/>
        <v>0.63</v>
      </c>
      <c r="Z58" s="19" t="str">
        <f t="shared" si="41"/>
        <v>Призёр</v>
      </c>
    </row>
    <row r="59" spans="1:26" x14ac:dyDescent="0.4">
      <c r="A59" s="7">
        <v>477</v>
      </c>
      <c r="B59" s="20" t="s">
        <v>258</v>
      </c>
      <c r="C59" s="7" t="s">
        <v>220</v>
      </c>
      <c r="D59" s="7" t="s">
        <v>74</v>
      </c>
      <c r="E59" s="7" t="s">
        <v>33</v>
      </c>
      <c r="F59" s="7"/>
      <c r="G59" s="7" t="str">
        <f t="shared" si="37"/>
        <v>Е</v>
      </c>
      <c r="H59" s="7" t="str">
        <f t="shared" si="38"/>
        <v>А</v>
      </c>
      <c r="I59" s="7">
        <v>760184</v>
      </c>
      <c r="J59" s="8">
        <v>10</v>
      </c>
      <c r="K59" s="7" t="s">
        <v>221</v>
      </c>
      <c r="L59" s="7" t="s">
        <v>12</v>
      </c>
      <c r="M59" s="7">
        <v>12</v>
      </c>
      <c r="N59" s="7">
        <v>15</v>
      </c>
      <c r="O59" s="7">
        <v>8</v>
      </c>
      <c r="P59" s="7">
        <v>10</v>
      </c>
      <c r="Q59" s="7">
        <v>4</v>
      </c>
      <c r="R59" s="7">
        <v>0</v>
      </c>
      <c r="S59" s="7">
        <v>9</v>
      </c>
      <c r="T59" s="7"/>
      <c r="U59" s="7"/>
      <c r="V59" s="7"/>
      <c r="W59" s="9">
        <f t="shared" si="39"/>
        <v>58</v>
      </c>
      <c r="X59" s="10">
        <v>100</v>
      </c>
      <c r="Y59" s="11">
        <f t="shared" si="40"/>
        <v>0.57999999999999996</v>
      </c>
      <c r="Z59" s="19" t="str">
        <f t="shared" si="41"/>
        <v>Призёр</v>
      </c>
    </row>
    <row r="60" spans="1:26" x14ac:dyDescent="0.4">
      <c r="A60" s="7">
        <v>478</v>
      </c>
      <c r="B60" s="20" t="s">
        <v>270</v>
      </c>
      <c r="C60" s="7" t="s">
        <v>208</v>
      </c>
      <c r="D60" s="7" t="s">
        <v>77</v>
      </c>
      <c r="E60" s="7" t="s">
        <v>26</v>
      </c>
      <c r="F60" s="7"/>
      <c r="G60" s="7" t="str">
        <f t="shared" si="37"/>
        <v>К</v>
      </c>
      <c r="H60" s="7" t="str">
        <f t="shared" si="38"/>
        <v>М</v>
      </c>
      <c r="I60" s="7">
        <v>760184</v>
      </c>
      <c r="J60" s="8">
        <v>10</v>
      </c>
      <c r="K60" s="7" t="s">
        <v>209</v>
      </c>
      <c r="L60" s="7" t="s">
        <v>12</v>
      </c>
      <c r="M60" s="7">
        <v>12</v>
      </c>
      <c r="N60" s="7">
        <v>5</v>
      </c>
      <c r="O60" s="7">
        <v>4</v>
      </c>
      <c r="P60" s="7">
        <v>10</v>
      </c>
      <c r="Q60" s="7">
        <v>4</v>
      </c>
      <c r="R60" s="7">
        <v>10</v>
      </c>
      <c r="S60" s="7">
        <v>9</v>
      </c>
      <c r="T60" s="7"/>
      <c r="U60" s="7"/>
      <c r="V60" s="7"/>
      <c r="W60" s="9">
        <f t="shared" si="39"/>
        <v>54</v>
      </c>
      <c r="X60" s="10">
        <v>100</v>
      </c>
      <c r="Y60" s="11">
        <f t="shared" si="40"/>
        <v>0.54</v>
      </c>
      <c r="Z60" s="19" t="str">
        <f t="shared" si="41"/>
        <v>Призёр</v>
      </c>
    </row>
    <row r="61" spans="1:26" x14ac:dyDescent="0.4">
      <c r="A61" s="7">
        <v>479</v>
      </c>
      <c r="B61" s="20" t="s">
        <v>254</v>
      </c>
      <c r="C61" s="7" t="s">
        <v>87</v>
      </c>
      <c r="D61" s="7" t="s">
        <v>55</v>
      </c>
      <c r="E61" s="7" t="s">
        <v>30</v>
      </c>
      <c r="F61" s="7"/>
      <c r="G61" s="7" t="str">
        <f t="shared" si="37"/>
        <v>И</v>
      </c>
      <c r="H61" s="7" t="str">
        <f t="shared" si="38"/>
        <v>И</v>
      </c>
      <c r="I61" s="7">
        <v>760184</v>
      </c>
      <c r="J61" s="8">
        <v>10</v>
      </c>
      <c r="K61" s="7" t="s">
        <v>216</v>
      </c>
      <c r="L61" s="7" t="s">
        <v>12</v>
      </c>
      <c r="M61" s="7">
        <v>11</v>
      </c>
      <c r="N61" s="7">
        <v>15</v>
      </c>
      <c r="O61" s="7">
        <v>2</v>
      </c>
      <c r="P61" s="7">
        <v>2</v>
      </c>
      <c r="Q61" s="7">
        <v>4</v>
      </c>
      <c r="R61" s="7">
        <v>8</v>
      </c>
      <c r="S61" s="7">
        <v>9</v>
      </c>
      <c r="T61" s="7"/>
      <c r="U61" s="7"/>
      <c r="V61" s="7"/>
      <c r="W61" s="9">
        <f t="shared" si="39"/>
        <v>51</v>
      </c>
      <c r="X61" s="10">
        <v>100</v>
      </c>
      <c r="Y61" s="11">
        <f t="shared" si="40"/>
        <v>0.51</v>
      </c>
      <c r="Z61" s="19" t="str">
        <f t="shared" si="41"/>
        <v>Призёр</v>
      </c>
    </row>
    <row r="62" spans="1:26" x14ac:dyDescent="0.4">
      <c r="A62" s="7">
        <v>480</v>
      </c>
      <c r="B62" s="20" t="s">
        <v>264</v>
      </c>
      <c r="C62" s="7" t="s">
        <v>214</v>
      </c>
      <c r="D62" s="7" t="s">
        <v>47</v>
      </c>
      <c r="E62" s="7" t="s">
        <v>51</v>
      </c>
      <c r="F62" s="7"/>
      <c r="G62" s="7" t="str">
        <f t="shared" si="37"/>
        <v>Д</v>
      </c>
      <c r="H62" s="7" t="str">
        <f t="shared" si="38"/>
        <v>А</v>
      </c>
      <c r="I62" s="7">
        <v>760184</v>
      </c>
      <c r="J62" s="8">
        <v>10</v>
      </c>
      <c r="K62" s="7" t="s">
        <v>215</v>
      </c>
      <c r="L62" s="7" t="s">
        <v>12</v>
      </c>
      <c r="M62" s="7">
        <v>11</v>
      </c>
      <c r="N62" s="7">
        <v>15</v>
      </c>
      <c r="O62" s="7">
        <v>2</v>
      </c>
      <c r="P62" s="7">
        <v>0</v>
      </c>
      <c r="Q62" s="7">
        <v>4</v>
      </c>
      <c r="R62" s="7">
        <v>8</v>
      </c>
      <c r="S62" s="7">
        <v>9</v>
      </c>
      <c r="T62" s="7"/>
      <c r="U62" s="7"/>
      <c r="V62" s="7"/>
      <c r="W62" s="9">
        <f t="shared" si="39"/>
        <v>49</v>
      </c>
      <c r="X62" s="10">
        <v>100</v>
      </c>
      <c r="Y62" s="11">
        <f t="shared" si="40"/>
        <v>0.49</v>
      </c>
      <c r="Z62" s="10" t="str">
        <f t="shared" si="41"/>
        <v>Участник</v>
      </c>
    </row>
    <row r="63" spans="1:26" x14ac:dyDescent="0.4">
      <c r="A63" s="7">
        <v>484</v>
      </c>
      <c r="B63" s="20" t="s">
        <v>254</v>
      </c>
      <c r="C63" s="7" t="s">
        <v>224</v>
      </c>
      <c r="D63" s="7" t="s">
        <v>58</v>
      </c>
      <c r="E63" s="7" t="s">
        <v>60</v>
      </c>
      <c r="F63" s="7"/>
      <c r="G63" s="7" t="str">
        <f t="shared" si="37"/>
        <v>А</v>
      </c>
      <c r="H63" s="7" t="str">
        <f t="shared" si="38"/>
        <v>О</v>
      </c>
      <c r="I63" s="7">
        <v>760184</v>
      </c>
      <c r="J63" s="8">
        <v>10</v>
      </c>
      <c r="K63" s="7" t="s">
        <v>225</v>
      </c>
      <c r="L63" s="7" t="s">
        <v>12</v>
      </c>
      <c r="M63" s="7">
        <v>7</v>
      </c>
      <c r="N63" s="7">
        <v>1</v>
      </c>
      <c r="O63" s="7">
        <v>8</v>
      </c>
      <c r="P63" s="7">
        <v>0</v>
      </c>
      <c r="Q63" s="7">
        <v>4</v>
      </c>
      <c r="R63" s="7">
        <v>12</v>
      </c>
      <c r="S63" s="7">
        <v>12</v>
      </c>
      <c r="T63" s="7"/>
      <c r="U63" s="7"/>
      <c r="V63" s="7"/>
      <c r="W63" s="9">
        <f t="shared" si="39"/>
        <v>44</v>
      </c>
      <c r="X63" s="10">
        <v>100</v>
      </c>
      <c r="Y63" s="11">
        <f t="shared" si="40"/>
        <v>0.44</v>
      </c>
      <c r="Z63" s="10" t="str">
        <f t="shared" si="41"/>
        <v>Участник</v>
      </c>
    </row>
    <row r="64" spans="1:26" x14ac:dyDescent="0.4">
      <c r="A64" s="7">
        <v>495</v>
      </c>
      <c r="B64" s="20" t="s">
        <v>253</v>
      </c>
      <c r="C64" s="7" t="s">
        <v>222</v>
      </c>
      <c r="D64" s="7" t="s">
        <v>25</v>
      </c>
      <c r="E64" s="7" t="s">
        <v>45</v>
      </c>
      <c r="F64" s="7"/>
      <c r="G64" s="7" t="str">
        <f t="shared" si="37"/>
        <v>К</v>
      </c>
      <c r="H64" s="7" t="str">
        <f t="shared" si="38"/>
        <v>С</v>
      </c>
      <c r="I64" s="7">
        <v>760184</v>
      </c>
      <c r="J64" s="8">
        <v>10</v>
      </c>
      <c r="K64" s="7" t="s">
        <v>223</v>
      </c>
      <c r="L64" s="7" t="s">
        <v>12</v>
      </c>
      <c r="M64" s="7">
        <v>7</v>
      </c>
      <c r="N64" s="7">
        <v>2</v>
      </c>
      <c r="O64" s="7">
        <v>8</v>
      </c>
      <c r="P64" s="7">
        <v>0</v>
      </c>
      <c r="Q64" s="7">
        <v>4</v>
      </c>
      <c r="R64" s="7">
        <v>10</v>
      </c>
      <c r="S64" s="7">
        <v>5</v>
      </c>
      <c r="T64" s="7"/>
      <c r="U64" s="7"/>
      <c r="V64" s="7"/>
      <c r="W64" s="9">
        <f t="shared" si="39"/>
        <v>36</v>
      </c>
      <c r="X64" s="10">
        <v>100</v>
      </c>
      <c r="Y64" s="11">
        <f t="shared" si="40"/>
        <v>0.36</v>
      </c>
      <c r="Z64" s="10" t="str">
        <f t="shared" si="41"/>
        <v>Участник</v>
      </c>
    </row>
    <row r="65" spans="1:26" x14ac:dyDescent="0.4">
      <c r="A65" s="7">
        <v>503</v>
      </c>
      <c r="B65" s="20" t="s">
        <v>259</v>
      </c>
      <c r="C65" s="7" t="s">
        <v>217</v>
      </c>
      <c r="D65" s="7" t="s">
        <v>55</v>
      </c>
      <c r="E65" s="7" t="s">
        <v>37</v>
      </c>
      <c r="F65" s="7"/>
      <c r="G65" s="7" t="str">
        <f t="shared" si="37"/>
        <v>И</v>
      </c>
      <c r="H65" s="7" t="str">
        <f t="shared" si="38"/>
        <v>И</v>
      </c>
      <c r="I65" s="7">
        <v>760184</v>
      </c>
      <c r="J65" s="8">
        <v>10</v>
      </c>
      <c r="K65" s="7" t="s">
        <v>218</v>
      </c>
      <c r="L65" s="7" t="s">
        <v>12</v>
      </c>
      <c r="M65" s="7">
        <v>4</v>
      </c>
      <c r="N65" s="7">
        <v>0</v>
      </c>
      <c r="O65" s="7">
        <v>6</v>
      </c>
      <c r="P65" s="7">
        <v>0</v>
      </c>
      <c r="Q65" s="7">
        <v>0</v>
      </c>
      <c r="R65" s="7">
        <v>10</v>
      </c>
      <c r="S65" s="7">
        <v>4</v>
      </c>
      <c r="T65" s="7"/>
      <c r="U65" s="7"/>
      <c r="V65" s="7"/>
      <c r="W65" s="9">
        <f t="shared" si="39"/>
        <v>24</v>
      </c>
      <c r="X65" s="10">
        <v>100</v>
      </c>
      <c r="Y65" s="11">
        <f t="shared" si="40"/>
        <v>0.24</v>
      </c>
      <c r="Z65" s="10" t="str">
        <f t="shared" ref="Z65:Z75" si="42">IF(W65&gt;75%*X65,"Победитель",IF(W65&gt;50%*X65,"Призёр","Участник"))</f>
        <v>Участник</v>
      </c>
    </row>
    <row r="66" spans="1:26" x14ac:dyDescent="0.4">
      <c r="A66" s="7">
        <v>511</v>
      </c>
      <c r="B66" s="20" t="s">
        <v>270</v>
      </c>
      <c r="C66" s="7" t="s">
        <v>210</v>
      </c>
      <c r="D66" s="7" t="s">
        <v>88</v>
      </c>
      <c r="E66" s="7" t="s">
        <v>49</v>
      </c>
      <c r="F66" s="7"/>
      <c r="G66" s="7" t="str">
        <f t="shared" si="37"/>
        <v>З</v>
      </c>
      <c r="H66" s="7" t="str">
        <f t="shared" si="38"/>
        <v>А</v>
      </c>
      <c r="I66" s="7">
        <v>760184</v>
      </c>
      <c r="J66" s="8">
        <v>10</v>
      </c>
      <c r="K66" s="7" t="s">
        <v>211</v>
      </c>
      <c r="L66" s="7" t="s">
        <v>12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8</v>
      </c>
      <c r="S66" s="7">
        <v>9</v>
      </c>
      <c r="T66" s="7"/>
      <c r="U66" s="7"/>
      <c r="V66" s="7"/>
      <c r="W66" s="9">
        <f t="shared" si="39"/>
        <v>17</v>
      </c>
      <c r="X66" s="10">
        <v>100</v>
      </c>
      <c r="Y66" s="11">
        <f t="shared" si="40"/>
        <v>0.17</v>
      </c>
      <c r="Z66" s="10" t="str">
        <f t="shared" si="42"/>
        <v>Участник</v>
      </c>
    </row>
    <row r="67" spans="1:26" x14ac:dyDescent="0.4">
      <c r="A67" s="7">
        <v>528</v>
      </c>
      <c r="B67" s="20" t="s">
        <v>250</v>
      </c>
      <c r="C67" s="7" t="s">
        <v>242</v>
      </c>
      <c r="D67" s="7" t="s">
        <v>27</v>
      </c>
      <c r="E67" s="7" t="s">
        <v>243</v>
      </c>
      <c r="F67" s="7"/>
      <c r="G67" s="7" t="str">
        <f t="shared" ref="G67:G75" si="43">LEFT(D67, 1)</f>
        <v>К</v>
      </c>
      <c r="H67" s="7" t="str">
        <f t="shared" ref="H67:H75" si="44">LEFT(E67, 1)</f>
        <v>А</v>
      </c>
      <c r="I67" s="7">
        <v>760184</v>
      </c>
      <c r="J67" s="8">
        <v>11</v>
      </c>
      <c r="K67" s="7" t="s">
        <v>244</v>
      </c>
      <c r="L67" s="7" t="s">
        <v>12</v>
      </c>
      <c r="M67" s="7">
        <v>12</v>
      </c>
      <c r="N67" s="7">
        <v>15</v>
      </c>
      <c r="O67" s="7">
        <v>10</v>
      </c>
      <c r="P67" s="7">
        <v>10</v>
      </c>
      <c r="Q67" s="7">
        <v>3</v>
      </c>
      <c r="R67" s="7">
        <v>14</v>
      </c>
      <c r="S67" s="7">
        <v>19</v>
      </c>
      <c r="T67" s="7"/>
      <c r="U67" s="7"/>
      <c r="V67" s="7"/>
      <c r="W67" s="9">
        <f t="shared" ref="W67:W75" si="45">SUM(M67:V67)</f>
        <v>83</v>
      </c>
      <c r="X67" s="10">
        <v>100</v>
      </c>
      <c r="Y67" s="11">
        <f t="shared" ref="Y67:Y75" si="46">W67/X67</f>
        <v>0.83</v>
      </c>
      <c r="Z67" s="19" t="str">
        <f t="shared" si="42"/>
        <v>Победитель</v>
      </c>
    </row>
    <row r="68" spans="1:26" x14ac:dyDescent="0.4">
      <c r="A68" s="7">
        <v>529</v>
      </c>
      <c r="B68" s="20" t="s">
        <v>255</v>
      </c>
      <c r="C68" s="7" t="s">
        <v>245</v>
      </c>
      <c r="D68" s="7" t="s">
        <v>44</v>
      </c>
      <c r="E68" s="7" t="s">
        <v>28</v>
      </c>
      <c r="F68" s="7"/>
      <c r="G68" s="7" t="str">
        <f t="shared" si="43"/>
        <v>С</v>
      </c>
      <c r="H68" s="7" t="str">
        <f t="shared" si="44"/>
        <v>Д</v>
      </c>
      <c r="I68" s="7">
        <v>760184</v>
      </c>
      <c r="J68" s="8">
        <v>11</v>
      </c>
      <c r="K68" s="7" t="s">
        <v>246</v>
      </c>
      <c r="L68" s="7" t="s">
        <v>12</v>
      </c>
      <c r="M68" s="7">
        <v>12</v>
      </c>
      <c r="N68" s="7">
        <v>10</v>
      </c>
      <c r="O68" s="7">
        <v>10</v>
      </c>
      <c r="P68" s="7">
        <v>10</v>
      </c>
      <c r="Q68" s="7">
        <v>3</v>
      </c>
      <c r="R68" s="7">
        <v>14</v>
      </c>
      <c r="S68" s="7">
        <v>22</v>
      </c>
      <c r="T68" s="7"/>
      <c r="U68" s="7"/>
      <c r="V68" s="7"/>
      <c r="W68" s="9">
        <f t="shared" si="45"/>
        <v>81</v>
      </c>
      <c r="X68" s="10">
        <v>100</v>
      </c>
      <c r="Y68" s="11">
        <f t="shared" si="46"/>
        <v>0.81</v>
      </c>
      <c r="Z68" s="19" t="str">
        <f t="shared" si="42"/>
        <v>Победитель</v>
      </c>
    </row>
    <row r="69" spans="1:26" x14ac:dyDescent="0.4">
      <c r="A69" s="7">
        <v>530</v>
      </c>
      <c r="B69" s="20" t="s">
        <v>264</v>
      </c>
      <c r="C69" s="7" t="s">
        <v>234</v>
      </c>
      <c r="D69" s="7" t="s">
        <v>77</v>
      </c>
      <c r="E69" s="7" t="s">
        <v>46</v>
      </c>
      <c r="F69" s="7"/>
      <c r="G69" s="7" t="str">
        <f t="shared" si="43"/>
        <v>К</v>
      </c>
      <c r="H69" s="7" t="str">
        <f t="shared" si="44"/>
        <v>А</v>
      </c>
      <c r="I69" s="7">
        <v>760184</v>
      </c>
      <c r="J69" s="8">
        <v>11</v>
      </c>
      <c r="K69" s="7" t="s">
        <v>235</v>
      </c>
      <c r="L69" s="7" t="s">
        <v>12</v>
      </c>
      <c r="M69" s="7">
        <v>9</v>
      </c>
      <c r="N69" s="7">
        <v>15</v>
      </c>
      <c r="O69" s="7">
        <v>10</v>
      </c>
      <c r="P69" s="7">
        <v>10</v>
      </c>
      <c r="Q69" s="7">
        <v>4</v>
      </c>
      <c r="R69" s="7">
        <v>14</v>
      </c>
      <c r="S69" s="7">
        <v>17</v>
      </c>
      <c r="T69" s="7"/>
      <c r="U69" s="7"/>
      <c r="V69" s="7"/>
      <c r="W69" s="9">
        <f t="shared" si="45"/>
        <v>79</v>
      </c>
      <c r="X69" s="10">
        <v>100</v>
      </c>
      <c r="Y69" s="11">
        <f t="shared" si="46"/>
        <v>0.79</v>
      </c>
      <c r="Z69" s="19" t="str">
        <f t="shared" si="42"/>
        <v>Победитель</v>
      </c>
    </row>
    <row r="70" spans="1:26" x14ac:dyDescent="0.4">
      <c r="A70" s="7">
        <v>531</v>
      </c>
      <c r="B70" s="20" t="s">
        <v>271</v>
      </c>
      <c r="C70" s="7" t="s">
        <v>236</v>
      </c>
      <c r="D70" s="7" t="s">
        <v>52</v>
      </c>
      <c r="E70" s="7" t="s">
        <v>28</v>
      </c>
      <c r="F70" s="7"/>
      <c r="G70" s="7" t="str">
        <f t="shared" si="43"/>
        <v>А</v>
      </c>
      <c r="H70" s="7" t="str">
        <f t="shared" si="44"/>
        <v>Д</v>
      </c>
      <c r="I70" s="7">
        <v>760184</v>
      </c>
      <c r="J70" s="8">
        <v>11</v>
      </c>
      <c r="K70" s="7" t="s">
        <v>237</v>
      </c>
      <c r="L70" s="7" t="s">
        <v>12</v>
      </c>
      <c r="M70" s="7">
        <v>10</v>
      </c>
      <c r="N70" s="7">
        <v>15</v>
      </c>
      <c r="O70" s="7">
        <v>10</v>
      </c>
      <c r="P70" s="7">
        <v>4</v>
      </c>
      <c r="Q70" s="7">
        <v>4</v>
      </c>
      <c r="R70" s="7">
        <v>14</v>
      </c>
      <c r="S70" s="7">
        <v>19</v>
      </c>
      <c r="T70" s="7"/>
      <c r="U70" s="7"/>
      <c r="V70" s="7"/>
      <c r="W70" s="9">
        <f t="shared" si="45"/>
        <v>76</v>
      </c>
      <c r="X70" s="10">
        <v>100</v>
      </c>
      <c r="Y70" s="11">
        <f t="shared" si="46"/>
        <v>0.76</v>
      </c>
      <c r="Z70" s="19" t="str">
        <f t="shared" si="42"/>
        <v>Победитель</v>
      </c>
    </row>
    <row r="71" spans="1:26" x14ac:dyDescent="0.4">
      <c r="A71" s="7">
        <v>540</v>
      </c>
      <c r="B71" s="20" t="s">
        <v>259</v>
      </c>
      <c r="C71" s="7" t="s">
        <v>226</v>
      </c>
      <c r="D71" s="7" t="s">
        <v>38</v>
      </c>
      <c r="E71" s="7" t="s">
        <v>35</v>
      </c>
      <c r="F71" s="7"/>
      <c r="G71" s="7" t="str">
        <f t="shared" si="43"/>
        <v>М</v>
      </c>
      <c r="H71" s="7" t="str">
        <f t="shared" si="44"/>
        <v>А</v>
      </c>
      <c r="I71" s="7">
        <v>760184</v>
      </c>
      <c r="J71" s="8">
        <v>11</v>
      </c>
      <c r="K71" s="7" t="s">
        <v>227</v>
      </c>
      <c r="L71" s="7" t="s">
        <v>12</v>
      </c>
      <c r="M71" s="7">
        <v>9</v>
      </c>
      <c r="N71" s="7">
        <v>15</v>
      </c>
      <c r="O71" s="7">
        <v>8</v>
      </c>
      <c r="P71" s="7">
        <v>0</v>
      </c>
      <c r="Q71" s="7">
        <v>4</v>
      </c>
      <c r="R71" s="7">
        <v>10</v>
      </c>
      <c r="S71" s="7">
        <v>7</v>
      </c>
      <c r="T71" s="7"/>
      <c r="U71" s="7"/>
      <c r="V71" s="7"/>
      <c r="W71" s="9">
        <f t="shared" si="45"/>
        <v>53</v>
      </c>
      <c r="X71" s="10">
        <v>100</v>
      </c>
      <c r="Y71" s="11">
        <f t="shared" si="46"/>
        <v>0.53</v>
      </c>
      <c r="Z71" s="19" t="str">
        <f t="shared" si="42"/>
        <v>Призёр</v>
      </c>
    </row>
    <row r="72" spans="1:26" x14ac:dyDescent="0.4">
      <c r="A72" s="7">
        <v>542</v>
      </c>
      <c r="B72" s="20" t="s">
        <v>255</v>
      </c>
      <c r="C72" s="7" t="s">
        <v>228</v>
      </c>
      <c r="D72" s="7" t="s">
        <v>229</v>
      </c>
      <c r="E72" s="7" t="s">
        <v>230</v>
      </c>
      <c r="F72" s="7"/>
      <c r="G72" s="7" t="str">
        <f t="shared" si="43"/>
        <v>С</v>
      </c>
      <c r="H72" s="7" t="str">
        <f t="shared" si="44"/>
        <v>А</v>
      </c>
      <c r="I72" s="7">
        <v>760184</v>
      </c>
      <c r="J72" s="8">
        <v>11</v>
      </c>
      <c r="K72" s="7" t="s">
        <v>231</v>
      </c>
      <c r="L72" s="7" t="s">
        <v>12</v>
      </c>
      <c r="M72" s="7">
        <v>7</v>
      </c>
      <c r="N72" s="7">
        <v>7</v>
      </c>
      <c r="O72" s="7">
        <v>8</v>
      </c>
      <c r="P72" s="7">
        <v>4</v>
      </c>
      <c r="Q72" s="7">
        <v>6</v>
      </c>
      <c r="R72" s="7">
        <v>12</v>
      </c>
      <c r="S72" s="7">
        <v>4</v>
      </c>
      <c r="T72" s="7"/>
      <c r="U72" s="7"/>
      <c r="V72" s="7"/>
      <c r="W72" s="9">
        <f t="shared" si="45"/>
        <v>48</v>
      </c>
      <c r="X72" s="10">
        <v>100</v>
      </c>
      <c r="Y72" s="11">
        <f t="shared" si="46"/>
        <v>0.48</v>
      </c>
      <c r="Z72" s="10" t="str">
        <f t="shared" si="42"/>
        <v>Участник</v>
      </c>
    </row>
    <row r="73" spans="1:26" x14ac:dyDescent="0.4">
      <c r="A73" s="7">
        <v>546</v>
      </c>
      <c r="B73" s="20" t="s">
        <v>268</v>
      </c>
      <c r="C73" s="7" t="s">
        <v>238</v>
      </c>
      <c r="D73" s="7" t="s">
        <v>29</v>
      </c>
      <c r="E73" s="7" t="s">
        <v>66</v>
      </c>
      <c r="F73" s="7"/>
      <c r="G73" s="7" t="str">
        <f t="shared" si="43"/>
        <v>Е</v>
      </c>
      <c r="H73" s="7" t="str">
        <f t="shared" si="44"/>
        <v>П</v>
      </c>
      <c r="I73" s="7">
        <v>760184</v>
      </c>
      <c r="J73" s="8">
        <v>11</v>
      </c>
      <c r="K73" s="7" t="s">
        <v>239</v>
      </c>
      <c r="L73" s="7" t="s">
        <v>12</v>
      </c>
      <c r="M73" s="7">
        <v>10</v>
      </c>
      <c r="N73" s="7">
        <v>5</v>
      </c>
      <c r="O73" s="7">
        <v>8</v>
      </c>
      <c r="P73" s="7">
        <v>8</v>
      </c>
      <c r="Q73" s="7">
        <v>0</v>
      </c>
      <c r="R73" s="7">
        <v>8</v>
      </c>
      <c r="S73" s="7">
        <v>6</v>
      </c>
      <c r="T73" s="7"/>
      <c r="U73" s="7"/>
      <c r="V73" s="7"/>
      <c r="W73" s="9">
        <f t="shared" si="45"/>
        <v>45</v>
      </c>
      <c r="X73" s="10">
        <v>100</v>
      </c>
      <c r="Y73" s="11">
        <f t="shared" si="46"/>
        <v>0.45</v>
      </c>
      <c r="Z73" s="10" t="str">
        <f t="shared" si="42"/>
        <v>Участник</v>
      </c>
    </row>
    <row r="74" spans="1:26" x14ac:dyDescent="0.4">
      <c r="A74" s="7">
        <v>550</v>
      </c>
      <c r="B74" s="20" t="s">
        <v>255</v>
      </c>
      <c r="C74" s="7" t="s">
        <v>232</v>
      </c>
      <c r="D74" s="7" t="s">
        <v>69</v>
      </c>
      <c r="E74" s="7" t="s">
        <v>53</v>
      </c>
      <c r="F74" s="7"/>
      <c r="G74" s="7" t="str">
        <f t="shared" si="43"/>
        <v>И</v>
      </c>
      <c r="H74" s="7" t="str">
        <f t="shared" si="44"/>
        <v>М</v>
      </c>
      <c r="I74" s="7">
        <v>760184</v>
      </c>
      <c r="J74" s="8">
        <v>11</v>
      </c>
      <c r="K74" s="7" t="s">
        <v>233</v>
      </c>
      <c r="L74" s="7" t="s">
        <v>12</v>
      </c>
      <c r="M74" s="7">
        <v>11</v>
      </c>
      <c r="N74" s="7">
        <v>4</v>
      </c>
      <c r="O74" s="7">
        <v>4</v>
      </c>
      <c r="P74" s="7">
        <v>0</v>
      </c>
      <c r="Q74" s="7">
        <v>4</v>
      </c>
      <c r="R74" s="7">
        <v>12</v>
      </c>
      <c r="S74" s="7">
        <v>5</v>
      </c>
      <c r="T74" s="7"/>
      <c r="U74" s="7"/>
      <c r="V74" s="7"/>
      <c r="W74" s="9">
        <f t="shared" si="45"/>
        <v>40</v>
      </c>
      <c r="X74" s="10">
        <v>100</v>
      </c>
      <c r="Y74" s="11">
        <f t="shared" si="46"/>
        <v>0.4</v>
      </c>
      <c r="Z74" s="10" t="str">
        <f t="shared" si="42"/>
        <v>Участник</v>
      </c>
    </row>
    <row r="75" spans="1:26" x14ac:dyDescent="0.4">
      <c r="A75" s="7">
        <v>555</v>
      </c>
      <c r="B75" s="20" t="s">
        <v>268</v>
      </c>
      <c r="C75" s="7" t="s">
        <v>240</v>
      </c>
      <c r="D75" s="7" t="s">
        <v>89</v>
      </c>
      <c r="E75" s="7" t="s">
        <v>59</v>
      </c>
      <c r="F75" s="7"/>
      <c r="G75" s="7" t="str">
        <f t="shared" si="43"/>
        <v>Н</v>
      </c>
      <c r="H75" s="7" t="str">
        <f t="shared" si="44"/>
        <v>В</v>
      </c>
      <c r="I75" s="7">
        <v>760184</v>
      </c>
      <c r="J75" s="8">
        <v>11</v>
      </c>
      <c r="K75" s="7" t="s">
        <v>241</v>
      </c>
      <c r="L75" s="7" t="s">
        <v>12</v>
      </c>
      <c r="M75" s="7">
        <v>10</v>
      </c>
      <c r="N75" s="7">
        <v>5</v>
      </c>
      <c r="O75" s="7">
        <v>8</v>
      </c>
      <c r="P75" s="7">
        <v>0</v>
      </c>
      <c r="Q75" s="7">
        <v>3</v>
      </c>
      <c r="R75" s="7">
        <v>6</v>
      </c>
      <c r="S75" s="7">
        <v>3</v>
      </c>
      <c r="T75" s="7"/>
      <c r="U75" s="7"/>
      <c r="V75" s="7"/>
      <c r="W75" s="9">
        <f t="shared" si="45"/>
        <v>35</v>
      </c>
      <c r="X75" s="10">
        <v>100</v>
      </c>
      <c r="Y75" s="11">
        <f t="shared" si="46"/>
        <v>0.35</v>
      </c>
      <c r="Z75" s="10" t="str">
        <f t="shared" si="42"/>
        <v>Участник</v>
      </c>
    </row>
  </sheetData>
  <sortState xmlns:xlrd2="http://schemas.microsoft.com/office/spreadsheetml/2017/richdata2" ref="C8:Z593">
    <sortCondition ref="J8:J593"/>
    <sortCondition descending="1" ref="W8:W593"/>
    <sortCondition ref="C8:C593"/>
  </sortState>
  <mergeCells count="27">
    <mergeCell ref="A4:D4"/>
    <mergeCell ref="A5:A7"/>
    <mergeCell ref="C5:C7"/>
    <mergeCell ref="D5:D7"/>
    <mergeCell ref="E5:E7"/>
    <mergeCell ref="F5:F7"/>
    <mergeCell ref="G5:G7"/>
    <mergeCell ref="H5:H7"/>
    <mergeCell ref="T6:T7"/>
    <mergeCell ref="U6:U7"/>
    <mergeCell ref="Q6:Q7"/>
    <mergeCell ref="Z5:Z7"/>
    <mergeCell ref="I5:I7"/>
    <mergeCell ref="J5:J7"/>
    <mergeCell ref="K5:K7"/>
    <mergeCell ref="Y5:Y7"/>
    <mergeCell ref="L5:L7"/>
    <mergeCell ref="M5:V5"/>
    <mergeCell ref="M6:M7"/>
    <mergeCell ref="R6:R7"/>
    <mergeCell ref="S6:S7"/>
    <mergeCell ref="X5:X7"/>
    <mergeCell ref="W5:W7"/>
    <mergeCell ref="V6:V7"/>
    <mergeCell ref="N6:N7"/>
    <mergeCell ref="O6:O7"/>
    <mergeCell ref="P6:P7"/>
  </mergeCells>
  <phoneticPr fontId="13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Виктория Тарасова</cp:lastModifiedBy>
  <cp:lastPrinted>2024-10-16T08:21:33Z</cp:lastPrinted>
  <dcterms:created xsi:type="dcterms:W3CDTF">2018-08-16T12:42:27Z</dcterms:created>
  <dcterms:modified xsi:type="dcterms:W3CDTF">2024-10-16T16:57:50Z</dcterms:modified>
</cp:coreProperties>
</file>