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Сириус\Результаты\Химия\Итоги Химия МОУ СШ 1\"/>
    </mc:Choice>
  </mc:AlternateContent>
  <bookViews>
    <workbookView xWindow="-110" yWindow="-110" windowWidth="23260" windowHeight="12580"/>
  </bookViews>
  <sheets>
    <sheet name="ХИМИЯ" sheetId="1" r:id="rId1"/>
  </sheets>
  <definedNames>
    <definedName name="_xlnm._FilterDatabase" localSheetId="0" hidden="1">ХИМИЯ!$A$3:$N$44</definedName>
    <definedName name="_xlnm.Print_Titles" localSheetId="0">ХИМИЯ!$5:$7</definedName>
  </definedNames>
  <calcPr calcId="162913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M14" i="1" l="1"/>
  <c r="M28" i="1"/>
  <c r="M40" i="1"/>
  <c r="M41" i="1"/>
  <c r="M36" i="1"/>
  <c r="M18" i="1"/>
  <c r="M29" i="1"/>
  <c r="M9" i="1"/>
  <c r="M21" i="1"/>
  <c r="M23" i="1"/>
  <c r="M30" i="1"/>
  <c r="M10" i="1"/>
  <c r="M15" i="1"/>
  <c r="M24" i="1"/>
  <c r="E36" i="1"/>
  <c r="F36" i="1"/>
  <c r="G36" i="1"/>
  <c r="E18" i="1"/>
  <c r="F18" i="1"/>
  <c r="G18" i="1"/>
  <c r="E29" i="1"/>
  <c r="F29" i="1"/>
  <c r="G29" i="1"/>
  <c r="E9" i="1"/>
  <c r="F9" i="1"/>
  <c r="G9" i="1"/>
  <c r="E21" i="1"/>
  <c r="F21" i="1"/>
  <c r="G21" i="1"/>
  <c r="E23" i="1"/>
  <c r="F23" i="1"/>
  <c r="G23" i="1"/>
  <c r="E30" i="1"/>
  <c r="F30" i="1"/>
  <c r="G30" i="1"/>
  <c r="E10" i="1"/>
  <c r="F10" i="1"/>
  <c r="G10" i="1"/>
  <c r="E15" i="1"/>
  <c r="F15" i="1"/>
  <c r="G15" i="1"/>
  <c r="E24" i="1"/>
  <c r="F24" i="1"/>
  <c r="G24" i="1"/>
  <c r="E14" i="1" l="1"/>
  <c r="F14" i="1"/>
  <c r="G14" i="1"/>
  <c r="E28" i="1"/>
  <c r="F28" i="1"/>
  <c r="G28" i="1"/>
  <c r="E40" i="1"/>
  <c r="F40" i="1"/>
  <c r="G40" i="1"/>
  <c r="E41" i="1"/>
  <c r="F41" i="1"/>
  <c r="G41" i="1"/>
  <c r="E31" i="1"/>
  <c r="F31" i="1"/>
  <c r="G31" i="1"/>
  <c r="E32" i="1"/>
  <c r="F32" i="1"/>
  <c r="G32" i="1"/>
  <c r="E33" i="1"/>
  <c r="F33" i="1"/>
  <c r="G33" i="1"/>
  <c r="E42" i="1"/>
  <c r="F42" i="1"/>
  <c r="G42" i="1"/>
  <c r="E43" i="1"/>
  <c r="F43" i="1"/>
  <c r="G43" i="1"/>
  <c r="E44" i="1"/>
  <c r="F44" i="1"/>
  <c r="G44" i="1"/>
  <c r="E11" i="1"/>
  <c r="F11" i="1"/>
  <c r="G11" i="1"/>
  <c r="E25" i="1"/>
  <c r="F25" i="1"/>
  <c r="G25" i="1"/>
  <c r="E19" i="1"/>
  <c r="F19" i="1"/>
  <c r="G19" i="1"/>
  <c r="E22" i="1"/>
  <c r="F22" i="1"/>
  <c r="G22" i="1"/>
  <c r="E16" i="1"/>
  <c r="F16" i="1"/>
  <c r="G16" i="1"/>
  <c r="E34" i="1"/>
  <c r="F34" i="1"/>
  <c r="G34" i="1"/>
  <c r="E35" i="1"/>
  <c r="F35" i="1"/>
  <c r="G35" i="1"/>
  <c r="E20" i="1"/>
  <c r="F20" i="1"/>
  <c r="G20" i="1"/>
  <c r="E12" i="1"/>
  <c r="F12" i="1"/>
  <c r="G12" i="1"/>
  <c r="E8" i="1"/>
  <c r="F8" i="1"/>
  <c r="G8" i="1"/>
  <c r="E26" i="1"/>
  <c r="F26" i="1"/>
  <c r="G26" i="1"/>
  <c r="E37" i="1"/>
  <c r="F37" i="1"/>
  <c r="G37" i="1"/>
  <c r="E38" i="1"/>
  <c r="F38" i="1"/>
  <c r="G38" i="1"/>
  <c r="E13" i="1"/>
  <c r="F13" i="1"/>
  <c r="G13" i="1"/>
  <c r="E17" i="1"/>
  <c r="F17" i="1"/>
  <c r="G17" i="1"/>
  <c r="E27" i="1"/>
  <c r="F27" i="1"/>
  <c r="G27" i="1"/>
  <c r="E39" i="1"/>
  <c r="F39" i="1"/>
  <c r="G39" i="1"/>
  <c r="N8" i="1"/>
  <c r="M31" i="1"/>
  <c r="M32" i="1"/>
  <c r="M33" i="1"/>
  <c r="M42" i="1"/>
  <c r="M43" i="1"/>
  <c r="M44" i="1"/>
  <c r="M11" i="1"/>
  <c r="M25" i="1"/>
  <c r="M19" i="1"/>
  <c r="M22" i="1"/>
  <c r="M16" i="1"/>
  <c r="M34" i="1"/>
  <c r="M35" i="1"/>
  <c r="M20" i="1"/>
  <c r="M12" i="1"/>
  <c r="M8" i="1"/>
  <c r="M26" i="1"/>
  <c r="M37" i="1"/>
  <c r="M38" i="1"/>
  <c r="M13" i="1"/>
  <c r="M17" i="1"/>
  <c r="M27" i="1"/>
  <c r="M39" i="1"/>
</calcChain>
</file>

<file path=xl/sharedStrings.xml><?xml version="1.0" encoding="utf-8"?>
<sst xmlns="http://schemas.openxmlformats.org/spreadsheetml/2006/main" count="161" uniqueCount="104">
  <si>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</si>
  <si>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</si>
  <si>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</si>
  <si>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</si>
  <si>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</si>
  <si>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</si>
  <si>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</si>
  <si>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</si>
  <si>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</si>
  <si>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</si>
  <si>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</si>
  <si>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</si>
  <si>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</si>
  <si>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Арина</t>
  </si>
  <si>
    <t>Сергеевна</t>
  </si>
  <si>
    <t>Иван</t>
  </si>
  <si>
    <t>Алексеевна</t>
  </si>
  <si>
    <t>Евгеньевна</t>
  </si>
  <si>
    <t>София</t>
  </si>
  <si>
    <t>Ульяна</t>
  </si>
  <si>
    <t>Русланович</t>
  </si>
  <si>
    <t>Игоревна</t>
  </si>
  <si>
    <t>Дмитриевна</t>
  </si>
  <si>
    <t>Анна</t>
  </si>
  <si>
    <t>Антонович</t>
  </si>
  <si>
    <t>Виктория</t>
  </si>
  <si>
    <t>Александровна</t>
  </si>
  <si>
    <t>Васильев</t>
  </si>
  <si>
    <t>Ксения</t>
  </si>
  <si>
    <t>Дарья</t>
  </si>
  <si>
    <t>Михайловна</t>
  </si>
  <si>
    <t>Лебедева</t>
  </si>
  <si>
    <t>Валерия</t>
  </si>
  <si>
    <t>Софья</t>
  </si>
  <si>
    <t>Полина</t>
  </si>
  <si>
    <t>Кристина</t>
  </si>
  <si>
    <t>Ильинична</t>
  </si>
  <si>
    <t>Дмитриевич</t>
  </si>
  <si>
    <t>Михайлович</t>
  </si>
  <si>
    <t>Михайлова</t>
  </si>
  <si>
    <t>Юлия</t>
  </si>
  <si>
    <t>Вячеслав</t>
  </si>
  <si>
    <t>Алексеевич</t>
  </si>
  <si>
    <t>Мария</t>
  </si>
  <si>
    <t>Егор</t>
  </si>
  <si>
    <t>Мазурова</t>
  </si>
  <si>
    <t>Павлова</t>
  </si>
  <si>
    <t>Диана</t>
  </si>
  <si>
    <t>Милана</t>
  </si>
  <si>
    <t>Зубков</t>
  </si>
  <si>
    <t>Степан</t>
  </si>
  <si>
    <t>Владимировна</t>
  </si>
  <si>
    <t>Никерова</t>
  </si>
  <si>
    <t>Романенко</t>
  </si>
  <si>
    <t>Аникиевич</t>
  </si>
  <si>
    <t>Вера</t>
  </si>
  <si>
    <t>Еремина</t>
  </si>
  <si>
    <t>Белышев</t>
  </si>
  <si>
    <t>Марахтанова</t>
  </si>
  <si>
    <t>Тимофеева</t>
  </si>
  <si>
    <t>Смирнова</t>
  </si>
  <si>
    <t>Георгиевна</t>
  </si>
  <si>
    <t>Музыченко</t>
  </si>
  <si>
    <t>Худоян</t>
  </si>
  <si>
    <t>Нино</t>
  </si>
  <si>
    <t>Козлова</t>
  </si>
  <si>
    <t>Артемовна</t>
  </si>
  <si>
    <t>Голубкова</t>
  </si>
  <si>
    <t>Олеговна</t>
  </si>
  <si>
    <t>Морозова</t>
  </si>
  <si>
    <t>Лазова</t>
  </si>
  <si>
    <t>Геннадьевна</t>
  </si>
  <si>
    <t>Вероника</t>
  </si>
  <si>
    <t>Владимирович</t>
  </si>
  <si>
    <t>Волкова</t>
  </si>
  <si>
    <t>Елена</t>
  </si>
  <si>
    <t>Сергей</t>
  </si>
  <si>
    <t>Матрона</t>
  </si>
  <si>
    <t>ХИМИЯ</t>
  </si>
  <si>
    <t>«21» октября 2023 г.</t>
  </si>
  <si>
    <t>Николаевна</t>
  </si>
  <si>
    <t>Харитонова</t>
  </si>
  <si>
    <t>Ганошина</t>
  </si>
  <si>
    <t>Ефимовна</t>
  </si>
  <si>
    <t>Атабалаев</t>
  </si>
  <si>
    <t>Тимур</t>
  </si>
  <si>
    <t>Ларионов</t>
  </si>
  <si>
    <t>Суходольская</t>
  </si>
  <si>
    <t>Мещерякова</t>
  </si>
  <si>
    <t>Елизарова</t>
  </si>
  <si>
    <t>Адриановна</t>
  </si>
  <si>
    <t>Шелемотов</t>
  </si>
  <si>
    <t>Тимофей</t>
  </si>
  <si>
    <t>Садкова</t>
  </si>
  <si>
    <t>Стась</t>
  </si>
  <si>
    <t>Курах</t>
  </si>
  <si>
    <t>Зизин</t>
  </si>
  <si>
    <t>Федченко</t>
  </si>
  <si>
    <t>Карина</t>
  </si>
  <si>
    <t>Данииловна</t>
  </si>
  <si>
    <t>Алимова</t>
  </si>
  <si>
    <t>Обухов</t>
  </si>
  <si>
    <t>Карачик</t>
  </si>
  <si>
    <t>Герман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</si>
</sst>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1" fillId="0" borderId="0" xfId="0" applyFont="1"/>
    <xf numFmtId="0" fontId="4" fillId="0" borderId="0" xfId="0" applyFont="1" applyAlignment="1">
      <alignment vertical="distributed"/>
    </xf>
    <xf numFmtId="1" fontId="4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1" fontId="4" fillId="0" borderId="1" xfId="0" applyNumberFormat="1" applyFont="1" applyBorder="1"/>
    <xf numFmtId="0" fontId="6" fillId="0" borderId="1" xfId="0" applyFont="1" applyBorder="1"/>
    <xf numFmtId="9" fontId="6" fillId="0" borderId="1" xfId="13" applyFont="1" applyFill="1" applyBorder="1" applyAlignment="1"/>
    <xf numFmtId="0" fontId="14" fillId="0" borderId="1" xfId="0" applyFont="1" applyBorder="1"/>
    <xf numFmtId="0" fontId="7" fillId="0" borderId="1" xfId="2" applyFont="1" applyBorder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4"/>
  <sheetViews>
    <sheetView tabSelected="1" zoomScale="70" zoomScaleNormal="70" workbookViewId="0">
      <selection activeCell="M49" sqref="M49"/>
    </sheetView>
  </sheetViews>
  <sheetFormatPr defaultColWidth="9.08984375" defaultRowHeight="18" x14ac:dyDescent="0.4"/>
  <cols>
    <col min="1" max="1" width="7.453125" style="5" customWidth="1"/>
    <col min="2" max="2" width="20.36328125" style="5" customWidth="1"/>
    <col min="3" max="3" width="18" style="5" hidden="1" customWidth="1"/>
    <col min="4" max="4" width="22.08984375" style="5" hidden="1" customWidth="1"/>
    <col min="5" max="5" width="4.08984375" style="5" hidden="1" customWidth="1"/>
    <col min="6" max="7" width="4.08984375" style="5" customWidth="1"/>
    <col min="8" max="8" width="13.08984375" style="5" customWidth="1"/>
    <col min="9" max="9" width="8.08984375" style="3" customWidth="1"/>
    <col min="10" max="10" width="25.6328125" style="5" customWidth="1"/>
    <col min="11" max="11" width="10.08984375" style="13" customWidth="1"/>
    <col min="12" max="13" width="10" style="5" customWidth="1"/>
    <col min="14" max="14" width="12.54296875" style="4" customWidth="1"/>
    <col min="15" max="16384" width="9.08984375" style="5"/>
  </cols>
  <sheetData>
    <row r="3" spans="1:14" x14ac:dyDescent="0.4">
      <c r="A3" s="5" t="s">
        <v>12</v>
      </c>
      <c r="J3" s="1" t="s">
        <v>78</v>
      </c>
    </row>
    <row r="4" spans="1:14" x14ac:dyDescent="0.4">
      <c r="A4" s="15" t="s">
        <v>79</v>
      </c>
      <c r="B4" s="16"/>
      <c r="C4" s="16"/>
    </row>
    <row r="5" spans="1:14" s="2" customFormat="1" ht="22.5" customHeight="1" x14ac:dyDescent="0.35">
      <c r="A5" s="17" t="s">
        <v>0</v>
      </c>
      <c r="B5" s="17" t="s">
        <v>1</v>
      </c>
      <c r="C5" s="17" t="s">
        <v>2</v>
      </c>
      <c r="D5" s="17" t="s">
        <v>3</v>
      </c>
      <c r="E5" s="17"/>
      <c r="F5" s="17"/>
      <c r="G5" s="17"/>
      <c r="H5" s="17" t="s">
        <v>11</v>
      </c>
      <c r="I5" s="23" t="s">
        <v>4</v>
      </c>
      <c r="J5" s="17" t="s">
        <v>9</v>
      </c>
      <c r="K5" s="26" t="s">
        <v>6</v>
      </c>
      <c r="L5" s="17" t="s">
        <v>5</v>
      </c>
      <c r="M5" s="17" t="s">
        <v>8</v>
      </c>
      <c r="N5" s="20" t="s">
        <v>7</v>
      </c>
    </row>
    <row r="6" spans="1:14" s="2" customFormat="1" ht="16.5" customHeight="1" x14ac:dyDescent="0.35">
      <c r="A6" s="18"/>
      <c r="B6" s="18"/>
      <c r="C6" s="18"/>
      <c r="D6" s="18"/>
      <c r="E6" s="18"/>
      <c r="F6" s="18"/>
      <c r="G6" s="18"/>
      <c r="H6" s="18"/>
      <c r="I6" s="24"/>
      <c r="J6" s="18"/>
      <c r="K6" s="27"/>
      <c r="L6" s="18"/>
      <c r="M6" s="18"/>
      <c r="N6" s="21"/>
    </row>
    <row r="7" spans="1:14" s="2" customFormat="1" x14ac:dyDescent="0.35">
      <c r="A7" s="19"/>
      <c r="B7" s="19"/>
      <c r="C7" s="19"/>
      <c r="D7" s="19"/>
      <c r="E7" s="19"/>
      <c r="F7" s="19"/>
      <c r="G7" s="19"/>
      <c r="H7" s="19"/>
      <c r="I7" s="25"/>
      <c r="J7" s="19"/>
      <c r="K7" s="28"/>
      <c r="L7" s="19"/>
      <c r="M7" s="19"/>
      <c r="N7" s="22"/>
    </row>
    <row r="8" spans="1:14" x14ac:dyDescent="0.4">
      <c r="A8" s="6">
        <v>1</v>
      </c>
      <c r="B8" s="6" t="s">
        <v>81</v>
      </c>
      <c r="C8" s="6" t="s">
        <v>48</v>
      </c>
      <c r="D8" s="6" t="s">
        <v>21</v>
      </c>
      <c r="E8" s="7" t="str">
        <f t="shared" ref="E8:E16" si="0">LEFT(B8,1)</f>
        <v>Х</v>
      </c>
      <c r="F8" s="7" t="str">
        <f t="shared" ref="F8:F16" si="1">LEFT(C8,1)</f>
        <v>М</v>
      </c>
      <c r="G8" s="7" t="str">
        <f t="shared" ref="G8:G16" si="2">LEFT(D8,1)</f>
        <v>И</v>
      </c>
      <c r="H8" s="6">
        <v>760184</v>
      </c>
      <c r="I8" s="8">
        <v>7</v>
      </c>
      <c r="J8" s="6" t="s">
        <v>10</v>
      </c>
      <c r="K8" s="14">
        <v>34</v>
      </c>
      <c r="L8" s="9">
        <v>50</v>
      </c>
      <c r="M8" s="10">
        <f t="shared" ref="M8:M16" si="3">K8/L8</f>
        <v>0.68</v>
      </c>
      <c r="N8" s="11" t="str">
        <f>IF(K8&gt;75%*L8,"Победитель",IF(K8&gt;50%*L8,"Призёр","Участник"))</f>
        <v>Призёр</v>
      </c>
    </row>
    <row r="9" spans="1:14" x14ac:dyDescent="0.4">
      <c r="A9" s="6">
        <v>2</v>
      </c>
      <c r="B9" s="6" t="s">
        <v>27</v>
      </c>
      <c r="C9" s="6" t="s">
        <v>15</v>
      </c>
      <c r="D9" s="6" t="s">
        <v>73</v>
      </c>
      <c r="E9" s="7" t="str">
        <f t="shared" si="0"/>
        <v>В</v>
      </c>
      <c r="F9" s="7" t="str">
        <f t="shared" si="1"/>
        <v>И</v>
      </c>
      <c r="G9" s="7" t="str">
        <f t="shared" si="2"/>
        <v>В</v>
      </c>
      <c r="H9" s="6">
        <v>760184</v>
      </c>
      <c r="I9" s="8">
        <v>7</v>
      </c>
      <c r="J9" s="6" t="s">
        <v>10</v>
      </c>
      <c r="K9" s="14">
        <v>33.5</v>
      </c>
      <c r="L9" s="9">
        <v>50</v>
      </c>
      <c r="M9" s="10">
        <f t="shared" si="3"/>
        <v>0.67</v>
      </c>
      <c r="N9" s="11" t="str">
        <f t="shared" ref="N9:N20" si="4">IF(K9&gt;75%*L9,"Победитель",IF(K9&gt;50%*L9,"Призёр","Участник"))</f>
        <v>Призёр</v>
      </c>
    </row>
    <row r="10" spans="1:14" x14ac:dyDescent="0.4">
      <c r="A10" s="6">
        <v>3</v>
      </c>
      <c r="B10" s="6" t="s">
        <v>82</v>
      </c>
      <c r="C10" s="6" t="s">
        <v>29</v>
      </c>
      <c r="D10" s="6" t="s">
        <v>30</v>
      </c>
      <c r="E10" s="7" t="str">
        <f t="shared" si="0"/>
        <v>Г</v>
      </c>
      <c r="F10" s="7" t="str">
        <f t="shared" si="1"/>
        <v>Д</v>
      </c>
      <c r="G10" s="7" t="str">
        <f t="shared" si="2"/>
        <v>М</v>
      </c>
      <c r="H10" s="6">
        <v>760184</v>
      </c>
      <c r="I10" s="8">
        <v>7</v>
      </c>
      <c r="J10" s="6" t="s">
        <v>10</v>
      </c>
      <c r="K10" s="14">
        <v>29.5</v>
      </c>
      <c r="L10" s="9">
        <v>50</v>
      </c>
      <c r="M10" s="10">
        <f t="shared" si="3"/>
        <v>0.59</v>
      </c>
      <c r="N10" s="11" t="str">
        <f t="shared" si="4"/>
        <v>Призёр</v>
      </c>
    </row>
    <row r="11" spans="1:14" x14ac:dyDescent="0.4">
      <c r="A11" s="6">
        <v>6</v>
      </c>
      <c r="B11" s="6" t="s">
        <v>74</v>
      </c>
      <c r="C11" s="6" t="s">
        <v>72</v>
      </c>
      <c r="D11" s="6" t="s">
        <v>30</v>
      </c>
      <c r="E11" s="7" t="str">
        <f t="shared" si="0"/>
        <v>В</v>
      </c>
      <c r="F11" s="7" t="str">
        <f t="shared" si="1"/>
        <v>В</v>
      </c>
      <c r="G11" s="7" t="str">
        <f t="shared" si="2"/>
        <v>М</v>
      </c>
      <c r="H11" s="6">
        <v>760184</v>
      </c>
      <c r="I11" s="8">
        <v>7</v>
      </c>
      <c r="J11" s="6" t="s">
        <v>10</v>
      </c>
      <c r="K11" s="14">
        <v>17.5</v>
      </c>
      <c r="L11" s="9">
        <v>50</v>
      </c>
      <c r="M11" s="10">
        <f t="shared" si="3"/>
        <v>0.35</v>
      </c>
      <c r="N11" s="9" t="str">
        <f t="shared" si="4"/>
        <v>Участник</v>
      </c>
    </row>
    <row r="12" spans="1:14" x14ac:dyDescent="0.4">
      <c r="A12" s="6">
        <v>8</v>
      </c>
      <c r="B12" s="6" t="s">
        <v>45</v>
      </c>
      <c r="C12" s="6" t="s">
        <v>19</v>
      </c>
      <c r="D12" s="6" t="s">
        <v>17</v>
      </c>
      <c r="E12" s="7" t="str">
        <f t="shared" si="0"/>
        <v>М</v>
      </c>
      <c r="F12" s="7" t="str">
        <f t="shared" si="1"/>
        <v>У</v>
      </c>
      <c r="G12" s="7" t="str">
        <f t="shared" si="2"/>
        <v>Е</v>
      </c>
      <c r="H12" s="6">
        <v>760184</v>
      </c>
      <c r="I12" s="8">
        <v>7</v>
      </c>
      <c r="J12" s="6" t="s">
        <v>10</v>
      </c>
      <c r="K12" s="14">
        <v>13.5</v>
      </c>
      <c r="L12" s="9">
        <v>50</v>
      </c>
      <c r="M12" s="10">
        <f t="shared" si="3"/>
        <v>0.27</v>
      </c>
      <c r="N12" s="9" t="str">
        <f t="shared" si="4"/>
        <v>Участник</v>
      </c>
    </row>
    <row r="13" spans="1:14" x14ac:dyDescent="0.4">
      <c r="A13" s="6">
        <v>9</v>
      </c>
      <c r="B13" s="6" t="s">
        <v>46</v>
      </c>
      <c r="C13" s="6" t="s">
        <v>47</v>
      </c>
      <c r="D13" s="6" t="s">
        <v>21</v>
      </c>
      <c r="E13" s="7" t="str">
        <f t="shared" si="0"/>
        <v>П</v>
      </c>
      <c r="F13" s="7" t="str">
        <f t="shared" si="1"/>
        <v>Д</v>
      </c>
      <c r="G13" s="7" t="str">
        <f t="shared" si="2"/>
        <v>И</v>
      </c>
      <c r="H13" s="6">
        <v>760184</v>
      </c>
      <c r="I13" s="8">
        <v>7</v>
      </c>
      <c r="J13" s="6" t="s">
        <v>10</v>
      </c>
      <c r="K13" s="14">
        <v>0</v>
      </c>
      <c r="L13" s="9">
        <v>50</v>
      </c>
      <c r="M13" s="10">
        <f t="shared" si="3"/>
        <v>0</v>
      </c>
      <c r="N13" s="9" t="str">
        <f t="shared" si="4"/>
        <v>Участник</v>
      </c>
    </row>
    <row r="14" spans="1:14" x14ac:dyDescent="0.4">
      <c r="A14" s="6">
        <v>11</v>
      </c>
      <c r="B14" s="6" t="s">
        <v>49</v>
      </c>
      <c r="C14" s="6" t="s">
        <v>50</v>
      </c>
      <c r="D14" s="6" t="s">
        <v>42</v>
      </c>
      <c r="E14" s="7" t="str">
        <f t="shared" si="0"/>
        <v>З</v>
      </c>
      <c r="F14" s="7" t="str">
        <f t="shared" si="1"/>
        <v>С</v>
      </c>
      <c r="G14" s="7" t="str">
        <f t="shared" si="2"/>
        <v>А</v>
      </c>
      <c r="H14" s="6">
        <v>760184</v>
      </c>
      <c r="I14" s="8">
        <v>8</v>
      </c>
      <c r="J14" s="6" t="s">
        <v>10</v>
      </c>
      <c r="K14" s="14">
        <v>43</v>
      </c>
      <c r="L14" s="9">
        <v>50</v>
      </c>
      <c r="M14" s="10">
        <f t="shared" si="3"/>
        <v>0.86</v>
      </c>
      <c r="N14" s="11" t="str">
        <f t="shared" si="4"/>
        <v>Победитель</v>
      </c>
    </row>
    <row r="15" spans="1:14" x14ac:dyDescent="0.4">
      <c r="A15" s="6">
        <v>15</v>
      </c>
      <c r="B15" s="6" t="s">
        <v>56</v>
      </c>
      <c r="C15" s="6" t="s">
        <v>40</v>
      </c>
      <c r="D15" s="6" t="s">
        <v>16</v>
      </c>
      <c r="E15" s="7" t="str">
        <f t="shared" si="0"/>
        <v>Е</v>
      </c>
      <c r="F15" s="7" t="str">
        <f t="shared" si="1"/>
        <v>Ю</v>
      </c>
      <c r="G15" s="7" t="str">
        <f t="shared" si="2"/>
        <v>А</v>
      </c>
      <c r="H15" s="6">
        <v>760184</v>
      </c>
      <c r="I15" s="8">
        <v>8</v>
      </c>
      <c r="J15" s="6" t="s">
        <v>10</v>
      </c>
      <c r="K15" s="14">
        <v>33.5</v>
      </c>
      <c r="L15" s="9">
        <v>50</v>
      </c>
      <c r="M15" s="10">
        <f t="shared" si="3"/>
        <v>0.67</v>
      </c>
      <c r="N15" s="11" t="str">
        <f t="shared" si="4"/>
        <v>Призёр</v>
      </c>
    </row>
    <row r="16" spans="1:14" x14ac:dyDescent="0.4">
      <c r="A16" s="6">
        <v>17</v>
      </c>
      <c r="B16" s="6" t="s">
        <v>39</v>
      </c>
      <c r="C16" s="6" t="s">
        <v>75</v>
      </c>
      <c r="D16" s="6" t="s">
        <v>83</v>
      </c>
      <c r="E16" s="7" t="str">
        <f t="shared" si="0"/>
        <v>М</v>
      </c>
      <c r="F16" s="7" t="str">
        <f t="shared" si="1"/>
        <v>Е</v>
      </c>
      <c r="G16" s="7" t="str">
        <f t="shared" si="2"/>
        <v>Е</v>
      </c>
      <c r="H16" s="6">
        <v>760184</v>
      </c>
      <c r="I16" s="8">
        <v>8</v>
      </c>
      <c r="J16" s="6" t="s">
        <v>10</v>
      </c>
      <c r="K16" s="14">
        <v>32</v>
      </c>
      <c r="L16" s="9">
        <v>50</v>
      </c>
      <c r="M16" s="10">
        <f t="shared" si="3"/>
        <v>0.64</v>
      </c>
      <c r="N16" s="11" t="str">
        <f t="shared" si="4"/>
        <v>Призёр</v>
      </c>
    </row>
    <row r="17" spans="1:14" x14ac:dyDescent="0.4">
      <c r="A17" s="6">
        <v>40</v>
      </c>
      <c r="B17" s="6" t="s">
        <v>84</v>
      </c>
      <c r="C17" s="6" t="s">
        <v>85</v>
      </c>
      <c r="D17" s="6" t="s">
        <v>42</v>
      </c>
      <c r="E17" s="7" t="str">
        <f t="shared" ref="E17:E20" si="5">LEFT(B17,1)</f>
        <v>А</v>
      </c>
      <c r="F17" s="7" t="str">
        <f t="shared" ref="F17:F20" si="6">LEFT(C17,1)</f>
        <v>Т</v>
      </c>
      <c r="G17" s="7" t="str">
        <f t="shared" ref="G17:G20" si="7">LEFT(D17,1)</f>
        <v>А</v>
      </c>
      <c r="H17" s="6">
        <v>760184</v>
      </c>
      <c r="I17" s="8">
        <v>8</v>
      </c>
      <c r="J17" s="6" t="s">
        <v>10</v>
      </c>
      <c r="K17" s="14">
        <v>19</v>
      </c>
      <c r="L17" s="9">
        <v>50</v>
      </c>
      <c r="M17" s="10">
        <f t="shared" ref="M17:M20" si="8">K17/L17</f>
        <v>0.38</v>
      </c>
      <c r="N17" s="9" t="str">
        <f t="shared" si="4"/>
        <v>Участник</v>
      </c>
    </row>
    <row r="18" spans="1:14" x14ac:dyDescent="0.4">
      <c r="A18" s="6">
        <v>43</v>
      </c>
      <c r="B18" s="6" t="s">
        <v>86</v>
      </c>
      <c r="C18" s="6" t="s">
        <v>44</v>
      </c>
      <c r="D18" s="6" t="s">
        <v>20</v>
      </c>
      <c r="E18" s="7" t="str">
        <f t="shared" si="5"/>
        <v>Л</v>
      </c>
      <c r="F18" s="7" t="str">
        <f t="shared" si="6"/>
        <v>Е</v>
      </c>
      <c r="G18" s="7" t="str">
        <f t="shared" si="7"/>
        <v>Р</v>
      </c>
      <c r="H18" s="6">
        <v>760184</v>
      </c>
      <c r="I18" s="8">
        <v>8</v>
      </c>
      <c r="J18" s="6" t="s">
        <v>10</v>
      </c>
      <c r="K18" s="14">
        <v>18</v>
      </c>
      <c r="L18" s="9">
        <v>50</v>
      </c>
      <c r="M18" s="10">
        <f t="shared" si="8"/>
        <v>0.36</v>
      </c>
      <c r="N18" s="9" t="str">
        <f t="shared" si="4"/>
        <v>Участник</v>
      </c>
    </row>
    <row r="19" spans="1:14" x14ac:dyDescent="0.4">
      <c r="A19" s="6">
        <v>47</v>
      </c>
      <c r="B19" s="6" t="s">
        <v>87</v>
      </c>
      <c r="C19" s="6" t="s">
        <v>72</v>
      </c>
      <c r="D19" s="6" t="s">
        <v>80</v>
      </c>
      <c r="E19" s="7" t="str">
        <f t="shared" si="5"/>
        <v>С</v>
      </c>
      <c r="F19" s="7" t="str">
        <f t="shared" si="6"/>
        <v>В</v>
      </c>
      <c r="G19" s="7" t="str">
        <f t="shared" si="7"/>
        <v>Н</v>
      </c>
      <c r="H19" s="6">
        <v>760184</v>
      </c>
      <c r="I19" s="8">
        <v>8</v>
      </c>
      <c r="J19" s="6" t="s">
        <v>10</v>
      </c>
      <c r="K19" s="14">
        <v>16.5</v>
      </c>
      <c r="L19" s="9">
        <v>50</v>
      </c>
      <c r="M19" s="10">
        <f t="shared" si="8"/>
        <v>0.33</v>
      </c>
      <c r="N19" s="9" t="str">
        <f t="shared" si="4"/>
        <v>Участник</v>
      </c>
    </row>
    <row r="20" spans="1:14" x14ac:dyDescent="0.4">
      <c r="A20" s="6">
        <v>48</v>
      </c>
      <c r="B20" s="6" t="s">
        <v>88</v>
      </c>
      <c r="C20" s="6" t="s">
        <v>35</v>
      </c>
      <c r="D20" s="6" t="s">
        <v>26</v>
      </c>
      <c r="E20" s="7" t="str">
        <f t="shared" si="5"/>
        <v>М</v>
      </c>
      <c r="F20" s="7" t="str">
        <f t="shared" si="6"/>
        <v>К</v>
      </c>
      <c r="G20" s="7" t="str">
        <f t="shared" si="7"/>
        <v>А</v>
      </c>
      <c r="H20" s="6">
        <v>760184</v>
      </c>
      <c r="I20" s="8">
        <v>8</v>
      </c>
      <c r="J20" s="6" t="s">
        <v>10</v>
      </c>
      <c r="K20" s="14">
        <v>16.5</v>
      </c>
      <c r="L20" s="9">
        <v>50</v>
      </c>
      <c r="M20" s="10">
        <f t="shared" si="8"/>
        <v>0.33</v>
      </c>
      <c r="N20" s="9" t="str">
        <f t="shared" si="4"/>
        <v>Участник</v>
      </c>
    </row>
    <row r="21" spans="1:14" x14ac:dyDescent="0.4">
      <c r="A21" s="6">
        <v>88</v>
      </c>
      <c r="B21" s="6" t="s">
        <v>63</v>
      </c>
      <c r="C21" s="6" t="s">
        <v>64</v>
      </c>
      <c r="D21" s="6"/>
      <c r="E21" s="7" t="str">
        <f t="shared" ref="E21:E25" si="9">LEFT(B21,1)</f>
        <v>Х</v>
      </c>
      <c r="F21" s="7" t="str">
        <f t="shared" ref="F21:F25" si="10">LEFT(C21,1)</f>
        <v>Н</v>
      </c>
      <c r="G21" s="7" t="str">
        <f t="shared" ref="G21:G25" si="11">LEFT(D21,1)</f>
        <v/>
      </c>
      <c r="H21" s="6">
        <v>760184</v>
      </c>
      <c r="I21" s="8">
        <v>9</v>
      </c>
      <c r="J21" s="6" t="s">
        <v>10</v>
      </c>
      <c r="K21" s="14">
        <v>16</v>
      </c>
      <c r="L21" s="9">
        <v>50</v>
      </c>
      <c r="M21" s="10">
        <f t="shared" ref="M21:M25" si="12">K21/L21</f>
        <v>0.32</v>
      </c>
      <c r="N21" s="9" t="str">
        <f t="shared" ref="N21:N33" si="13">IF(K21&gt;75%*L21,"Победитель",IF(K21&gt;50%*L21,"Призёр","Участник"))</f>
        <v>Участник</v>
      </c>
    </row>
    <row r="22" spans="1:14" x14ac:dyDescent="0.4">
      <c r="A22" s="6">
        <v>89</v>
      </c>
      <c r="B22" s="6" t="s">
        <v>60</v>
      </c>
      <c r="C22" s="6" t="s">
        <v>47</v>
      </c>
      <c r="D22" s="6" t="s">
        <v>61</v>
      </c>
      <c r="E22" s="7" t="str">
        <f t="shared" si="9"/>
        <v>С</v>
      </c>
      <c r="F22" s="7" t="str">
        <f t="shared" si="10"/>
        <v>Д</v>
      </c>
      <c r="G22" s="7" t="str">
        <f t="shared" si="11"/>
        <v>Г</v>
      </c>
      <c r="H22" s="6">
        <v>760184</v>
      </c>
      <c r="I22" s="8">
        <v>9</v>
      </c>
      <c r="J22" s="6" t="s">
        <v>10</v>
      </c>
      <c r="K22" s="14">
        <v>16</v>
      </c>
      <c r="L22" s="9">
        <v>50</v>
      </c>
      <c r="M22" s="10">
        <f t="shared" si="12"/>
        <v>0.32</v>
      </c>
      <c r="N22" s="9" t="str">
        <f t="shared" si="13"/>
        <v>Участник</v>
      </c>
    </row>
    <row r="23" spans="1:14" x14ac:dyDescent="0.4">
      <c r="A23" s="6">
        <v>93</v>
      </c>
      <c r="B23" s="6" t="s">
        <v>67</v>
      </c>
      <c r="C23" s="6" t="s">
        <v>13</v>
      </c>
      <c r="D23" s="6" t="s">
        <v>68</v>
      </c>
      <c r="E23" s="7" t="str">
        <f t="shared" si="9"/>
        <v>Г</v>
      </c>
      <c r="F23" s="7" t="str">
        <f t="shared" si="10"/>
        <v>А</v>
      </c>
      <c r="G23" s="7" t="str">
        <f t="shared" si="11"/>
        <v>О</v>
      </c>
      <c r="H23" s="6">
        <v>760184</v>
      </c>
      <c r="I23" s="8">
        <v>9</v>
      </c>
      <c r="J23" s="6" t="s">
        <v>10</v>
      </c>
      <c r="K23" s="14">
        <v>15</v>
      </c>
      <c r="L23" s="9">
        <v>50</v>
      </c>
      <c r="M23" s="10">
        <f t="shared" si="12"/>
        <v>0.3</v>
      </c>
      <c r="N23" s="9" t="str">
        <f t="shared" si="13"/>
        <v>Участник</v>
      </c>
    </row>
    <row r="24" spans="1:14" x14ac:dyDescent="0.4">
      <c r="A24" s="6">
        <v>94</v>
      </c>
      <c r="B24" s="6" t="s">
        <v>62</v>
      </c>
      <c r="C24" s="6" t="s">
        <v>28</v>
      </c>
      <c r="D24" s="6" t="s">
        <v>14</v>
      </c>
      <c r="E24" s="7" t="str">
        <f t="shared" si="9"/>
        <v>М</v>
      </c>
      <c r="F24" s="7" t="str">
        <f t="shared" si="10"/>
        <v>К</v>
      </c>
      <c r="G24" s="7" t="str">
        <f t="shared" si="11"/>
        <v>С</v>
      </c>
      <c r="H24" s="6">
        <v>760184</v>
      </c>
      <c r="I24" s="8">
        <v>9</v>
      </c>
      <c r="J24" s="6" t="s">
        <v>10</v>
      </c>
      <c r="K24" s="14">
        <v>15</v>
      </c>
      <c r="L24" s="9">
        <v>50</v>
      </c>
      <c r="M24" s="10">
        <f t="shared" si="12"/>
        <v>0.3</v>
      </c>
      <c r="N24" s="9" t="str">
        <f t="shared" si="13"/>
        <v>Участник</v>
      </c>
    </row>
    <row r="25" spans="1:14" x14ac:dyDescent="0.4">
      <c r="A25" s="6">
        <v>95</v>
      </c>
      <c r="B25" s="6" t="s">
        <v>65</v>
      </c>
      <c r="C25" s="6" t="s">
        <v>25</v>
      </c>
      <c r="D25" s="6" t="s">
        <v>66</v>
      </c>
      <c r="E25" s="7" t="str">
        <f t="shared" si="9"/>
        <v>К</v>
      </c>
      <c r="F25" s="7" t="str">
        <f t="shared" si="10"/>
        <v>В</v>
      </c>
      <c r="G25" s="7" t="str">
        <f t="shared" si="11"/>
        <v>А</v>
      </c>
      <c r="H25" s="6">
        <v>760184</v>
      </c>
      <c r="I25" s="8">
        <v>9</v>
      </c>
      <c r="J25" s="6" t="s">
        <v>10</v>
      </c>
      <c r="K25" s="14">
        <v>15</v>
      </c>
      <c r="L25" s="9">
        <v>50</v>
      </c>
      <c r="M25" s="10">
        <f t="shared" si="12"/>
        <v>0.3</v>
      </c>
      <c r="N25" s="9" t="str">
        <f t="shared" si="13"/>
        <v>Участник</v>
      </c>
    </row>
    <row r="26" spans="1:14" x14ac:dyDescent="0.4">
      <c r="A26" s="6">
        <v>99</v>
      </c>
      <c r="B26" s="6" t="s">
        <v>69</v>
      </c>
      <c r="C26" s="6" t="s">
        <v>33</v>
      </c>
      <c r="D26" s="6" t="s">
        <v>26</v>
      </c>
      <c r="E26" s="7" t="str">
        <f t="shared" ref="E26:E33" si="14">LEFT(B26,1)</f>
        <v>М</v>
      </c>
      <c r="F26" s="7" t="str">
        <f t="shared" ref="F26:F33" si="15">LEFT(C26,1)</f>
        <v>С</v>
      </c>
      <c r="G26" s="7" t="str">
        <f t="shared" ref="G26:G33" si="16">LEFT(D26,1)</f>
        <v>А</v>
      </c>
      <c r="H26" s="6">
        <v>760184</v>
      </c>
      <c r="I26" s="8">
        <v>9</v>
      </c>
      <c r="J26" s="6" t="s">
        <v>10</v>
      </c>
      <c r="K26" s="14">
        <v>14</v>
      </c>
      <c r="L26" s="9">
        <v>50</v>
      </c>
      <c r="M26" s="10">
        <f t="shared" ref="M26:M33" si="17">K26/L26</f>
        <v>0.28000000000000003</v>
      </c>
      <c r="N26" s="9" t="str">
        <f t="shared" si="13"/>
        <v>Участник</v>
      </c>
    </row>
    <row r="27" spans="1:14" x14ac:dyDescent="0.4">
      <c r="A27" s="6">
        <v>100</v>
      </c>
      <c r="B27" s="6" t="s">
        <v>89</v>
      </c>
      <c r="C27" s="6" t="s">
        <v>35</v>
      </c>
      <c r="D27" s="6" t="s">
        <v>90</v>
      </c>
      <c r="E27" s="7" t="str">
        <f t="shared" si="14"/>
        <v>Е</v>
      </c>
      <c r="F27" s="7" t="str">
        <f t="shared" si="15"/>
        <v>К</v>
      </c>
      <c r="G27" s="7" t="str">
        <f t="shared" si="16"/>
        <v>А</v>
      </c>
      <c r="H27" s="6">
        <v>760184</v>
      </c>
      <c r="I27" s="8">
        <v>9</v>
      </c>
      <c r="J27" s="6" t="s">
        <v>10</v>
      </c>
      <c r="K27" s="14">
        <v>13</v>
      </c>
      <c r="L27" s="9">
        <v>50</v>
      </c>
      <c r="M27" s="10">
        <f t="shared" si="17"/>
        <v>0.26</v>
      </c>
      <c r="N27" s="9" t="str">
        <f t="shared" si="13"/>
        <v>Участник</v>
      </c>
    </row>
    <row r="28" spans="1:14" x14ac:dyDescent="0.4">
      <c r="A28" s="6">
        <v>104</v>
      </c>
      <c r="B28" s="6" t="s">
        <v>91</v>
      </c>
      <c r="C28" s="6" t="s">
        <v>92</v>
      </c>
      <c r="D28" s="6" t="s">
        <v>42</v>
      </c>
      <c r="E28" s="7" t="str">
        <f t="shared" si="14"/>
        <v>Ш</v>
      </c>
      <c r="F28" s="7" t="str">
        <f t="shared" si="15"/>
        <v>Т</v>
      </c>
      <c r="G28" s="7" t="str">
        <f t="shared" si="16"/>
        <v>А</v>
      </c>
      <c r="H28" s="6">
        <v>760184</v>
      </c>
      <c r="I28" s="8">
        <v>9</v>
      </c>
      <c r="J28" s="6" t="s">
        <v>10</v>
      </c>
      <c r="K28" s="14">
        <v>12</v>
      </c>
      <c r="L28" s="9">
        <v>50</v>
      </c>
      <c r="M28" s="10">
        <f t="shared" si="17"/>
        <v>0.24</v>
      </c>
      <c r="N28" s="9" t="str">
        <f t="shared" si="13"/>
        <v>Участник</v>
      </c>
    </row>
    <row r="29" spans="1:14" x14ac:dyDescent="0.4">
      <c r="A29" s="6">
        <v>105</v>
      </c>
      <c r="B29" s="6" t="s">
        <v>93</v>
      </c>
      <c r="C29" s="6" t="s">
        <v>29</v>
      </c>
      <c r="D29" s="6" t="s">
        <v>30</v>
      </c>
      <c r="E29" s="7" t="str">
        <f t="shared" si="14"/>
        <v>С</v>
      </c>
      <c r="F29" s="7" t="str">
        <f t="shared" si="15"/>
        <v>Д</v>
      </c>
      <c r="G29" s="7" t="str">
        <f t="shared" si="16"/>
        <v>М</v>
      </c>
      <c r="H29" s="6">
        <v>760184</v>
      </c>
      <c r="I29" s="8">
        <v>9</v>
      </c>
      <c r="J29" s="6" t="s">
        <v>10</v>
      </c>
      <c r="K29" s="14">
        <v>12</v>
      </c>
      <c r="L29" s="9">
        <v>50</v>
      </c>
      <c r="M29" s="10">
        <f t="shared" si="17"/>
        <v>0.24</v>
      </c>
      <c r="N29" s="9" t="str">
        <f t="shared" si="13"/>
        <v>Участник</v>
      </c>
    </row>
    <row r="30" spans="1:14" x14ac:dyDescent="0.4">
      <c r="A30" s="6">
        <v>112</v>
      </c>
      <c r="B30" s="6" t="s">
        <v>94</v>
      </c>
      <c r="C30" s="6" t="s">
        <v>77</v>
      </c>
      <c r="D30" s="6" t="s">
        <v>14</v>
      </c>
      <c r="E30" s="7" t="str">
        <f t="shared" si="14"/>
        <v>С</v>
      </c>
      <c r="F30" s="7" t="str">
        <f t="shared" si="15"/>
        <v>М</v>
      </c>
      <c r="G30" s="7" t="str">
        <f t="shared" si="16"/>
        <v>С</v>
      </c>
      <c r="H30" s="6">
        <v>760184</v>
      </c>
      <c r="I30" s="8">
        <v>9</v>
      </c>
      <c r="J30" s="6" t="s">
        <v>10</v>
      </c>
      <c r="K30" s="14">
        <v>10</v>
      </c>
      <c r="L30" s="9">
        <v>50</v>
      </c>
      <c r="M30" s="10">
        <f t="shared" si="17"/>
        <v>0.2</v>
      </c>
      <c r="N30" s="9" t="str">
        <f t="shared" si="13"/>
        <v>Участник</v>
      </c>
    </row>
    <row r="31" spans="1:14" x14ac:dyDescent="0.4">
      <c r="A31" s="6">
        <v>118</v>
      </c>
      <c r="B31" s="6" t="s">
        <v>31</v>
      </c>
      <c r="C31" s="6" t="s">
        <v>43</v>
      </c>
      <c r="D31" s="6" t="s">
        <v>51</v>
      </c>
      <c r="E31" s="7" t="str">
        <f t="shared" si="14"/>
        <v>Л</v>
      </c>
      <c r="F31" s="7" t="str">
        <f t="shared" si="15"/>
        <v>М</v>
      </c>
      <c r="G31" s="7" t="str">
        <f t="shared" si="16"/>
        <v>В</v>
      </c>
      <c r="H31" s="6">
        <v>760184</v>
      </c>
      <c r="I31" s="8">
        <v>9</v>
      </c>
      <c r="J31" s="6" t="s">
        <v>10</v>
      </c>
      <c r="K31" s="14">
        <v>6</v>
      </c>
      <c r="L31" s="9">
        <v>50</v>
      </c>
      <c r="M31" s="10">
        <f t="shared" si="17"/>
        <v>0.12</v>
      </c>
      <c r="N31" s="9" t="str">
        <f t="shared" si="13"/>
        <v>Участник</v>
      </c>
    </row>
    <row r="32" spans="1:14" x14ac:dyDescent="0.4">
      <c r="A32" s="6">
        <v>123</v>
      </c>
      <c r="B32" s="6" t="s">
        <v>58</v>
      </c>
      <c r="C32" s="6" t="s">
        <v>33</v>
      </c>
      <c r="D32" s="6" t="s">
        <v>51</v>
      </c>
      <c r="E32" s="7" t="str">
        <f t="shared" si="14"/>
        <v>М</v>
      </c>
      <c r="F32" s="7" t="str">
        <f t="shared" si="15"/>
        <v>С</v>
      </c>
      <c r="G32" s="7" t="str">
        <f t="shared" si="16"/>
        <v>В</v>
      </c>
      <c r="H32" s="6">
        <v>760184</v>
      </c>
      <c r="I32" s="8">
        <v>9</v>
      </c>
      <c r="J32" s="6" t="s">
        <v>10</v>
      </c>
      <c r="K32" s="14">
        <v>5</v>
      </c>
      <c r="L32" s="9">
        <v>50</v>
      </c>
      <c r="M32" s="10">
        <f t="shared" si="17"/>
        <v>0.1</v>
      </c>
      <c r="N32" s="9" t="str">
        <f t="shared" si="13"/>
        <v>Участник</v>
      </c>
    </row>
    <row r="33" spans="1:14" x14ac:dyDescent="0.4">
      <c r="A33" s="6">
        <v>124</v>
      </c>
      <c r="B33" s="6" t="s">
        <v>59</v>
      </c>
      <c r="C33" s="6" t="s">
        <v>34</v>
      </c>
      <c r="D33" s="6" t="s">
        <v>21</v>
      </c>
      <c r="E33" s="7" t="str">
        <f t="shared" si="14"/>
        <v>Т</v>
      </c>
      <c r="F33" s="7" t="str">
        <f t="shared" si="15"/>
        <v>П</v>
      </c>
      <c r="G33" s="7" t="str">
        <f t="shared" si="16"/>
        <v>И</v>
      </c>
      <c r="H33" s="6">
        <v>760184</v>
      </c>
      <c r="I33" s="8">
        <v>9</v>
      </c>
      <c r="J33" s="6" t="s">
        <v>10</v>
      </c>
      <c r="K33" s="14">
        <v>5</v>
      </c>
      <c r="L33" s="9">
        <v>50</v>
      </c>
      <c r="M33" s="10">
        <f t="shared" si="17"/>
        <v>0.1</v>
      </c>
      <c r="N33" s="9" t="str">
        <f t="shared" si="13"/>
        <v>Участник</v>
      </c>
    </row>
    <row r="34" spans="1:14" x14ac:dyDescent="0.4">
      <c r="A34" s="6">
        <v>132</v>
      </c>
      <c r="B34" s="6" t="s">
        <v>70</v>
      </c>
      <c r="C34" s="6" t="s">
        <v>29</v>
      </c>
      <c r="D34" s="6" t="s">
        <v>71</v>
      </c>
      <c r="E34" s="7" t="str">
        <f t="shared" ref="E34:E43" si="18">LEFT(B34,1)</f>
        <v>Л</v>
      </c>
      <c r="F34" s="7" t="str">
        <f t="shared" ref="F34:F43" si="19">LEFT(C34,1)</f>
        <v>Д</v>
      </c>
      <c r="G34" s="7" t="str">
        <f t="shared" ref="G34:G43" si="20">LEFT(D34,1)</f>
        <v>Г</v>
      </c>
      <c r="H34" s="6">
        <v>760184</v>
      </c>
      <c r="I34" s="8">
        <v>9</v>
      </c>
      <c r="J34" s="6" t="s">
        <v>10</v>
      </c>
      <c r="K34" s="14">
        <v>1</v>
      </c>
      <c r="L34" s="9">
        <v>50</v>
      </c>
      <c r="M34" s="10">
        <f t="shared" ref="M34:M43" si="21">K34/L34</f>
        <v>0.02</v>
      </c>
      <c r="N34" s="9" t="str">
        <f t="shared" ref="N34:N44" si="22">IF(K34&gt;75%*L34,"Победитель",IF(K34&gt;50%*L34,"Призёр","Участник"))</f>
        <v>Участник</v>
      </c>
    </row>
    <row r="35" spans="1:14" x14ac:dyDescent="0.4">
      <c r="A35" s="6">
        <v>135</v>
      </c>
      <c r="B35" s="6" t="s">
        <v>52</v>
      </c>
      <c r="C35" s="6" t="s">
        <v>32</v>
      </c>
      <c r="D35" s="6" t="s">
        <v>36</v>
      </c>
      <c r="E35" s="7" t="str">
        <f t="shared" si="18"/>
        <v>Н</v>
      </c>
      <c r="F35" s="7" t="str">
        <f t="shared" si="19"/>
        <v>В</v>
      </c>
      <c r="G35" s="7" t="str">
        <f t="shared" si="20"/>
        <v>И</v>
      </c>
      <c r="H35" s="6">
        <v>760184</v>
      </c>
      <c r="I35" s="8">
        <v>10</v>
      </c>
      <c r="J35" s="6" t="s">
        <v>10</v>
      </c>
      <c r="K35" s="14">
        <v>36</v>
      </c>
      <c r="L35" s="9">
        <v>50</v>
      </c>
      <c r="M35" s="10">
        <f t="shared" si="21"/>
        <v>0.72</v>
      </c>
      <c r="N35" s="11" t="str">
        <f t="shared" si="22"/>
        <v>Призёр</v>
      </c>
    </row>
    <row r="36" spans="1:14" x14ac:dyDescent="0.4">
      <c r="A36" s="6">
        <v>138</v>
      </c>
      <c r="B36" s="6" t="s">
        <v>95</v>
      </c>
      <c r="C36" s="6" t="s">
        <v>18</v>
      </c>
      <c r="D36" s="6" t="s">
        <v>51</v>
      </c>
      <c r="E36" s="7" t="str">
        <f t="shared" si="18"/>
        <v>К</v>
      </c>
      <c r="F36" s="7" t="str">
        <f t="shared" si="19"/>
        <v>С</v>
      </c>
      <c r="G36" s="7" t="str">
        <f t="shared" si="20"/>
        <v>В</v>
      </c>
      <c r="H36" s="6">
        <v>760184</v>
      </c>
      <c r="I36" s="8">
        <v>10</v>
      </c>
      <c r="J36" s="6" t="s">
        <v>10</v>
      </c>
      <c r="K36" s="14">
        <v>24.5</v>
      </c>
      <c r="L36" s="9">
        <v>50</v>
      </c>
      <c r="M36" s="10">
        <f t="shared" si="21"/>
        <v>0.49</v>
      </c>
      <c r="N36" s="11" t="str">
        <f t="shared" si="22"/>
        <v>Участник</v>
      </c>
    </row>
    <row r="37" spans="1:14" x14ac:dyDescent="0.4">
      <c r="A37" s="6">
        <v>139</v>
      </c>
      <c r="B37" s="6" t="s">
        <v>96</v>
      </c>
      <c r="C37" s="6" t="s">
        <v>44</v>
      </c>
      <c r="D37" s="6" t="s">
        <v>73</v>
      </c>
      <c r="E37" s="7" t="str">
        <f t="shared" si="18"/>
        <v>З</v>
      </c>
      <c r="F37" s="7" t="str">
        <f t="shared" si="19"/>
        <v>Е</v>
      </c>
      <c r="G37" s="7" t="str">
        <f t="shared" si="20"/>
        <v>В</v>
      </c>
      <c r="H37" s="6">
        <v>760184</v>
      </c>
      <c r="I37" s="8">
        <v>10</v>
      </c>
      <c r="J37" s="6" t="s">
        <v>10</v>
      </c>
      <c r="K37" s="14">
        <v>23.5</v>
      </c>
      <c r="L37" s="9">
        <v>50</v>
      </c>
      <c r="M37" s="10">
        <f t="shared" si="21"/>
        <v>0.47</v>
      </c>
      <c r="N37" s="11" t="str">
        <f t="shared" si="22"/>
        <v>Участник</v>
      </c>
    </row>
    <row r="38" spans="1:14" x14ac:dyDescent="0.4">
      <c r="A38" s="6">
        <v>140</v>
      </c>
      <c r="B38" s="6" t="s">
        <v>97</v>
      </c>
      <c r="C38" s="6" t="s">
        <v>98</v>
      </c>
      <c r="D38" s="6" t="s">
        <v>99</v>
      </c>
      <c r="E38" s="7" t="str">
        <f t="shared" si="18"/>
        <v>Ф</v>
      </c>
      <c r="F38" s="7" t="str">
        <f t="shared" si="19"/>
        <v>К</v>
      </c>
      <c r="G38" s="7" t="str">
        <f t="shared" si="20"/>
        <v>Д</v>
      </c>
      <c r="H38" s="6">
        <v>760184</v>
      </c>
      <c r="I38" s="8">
        <v>10</v>
      </c>
      <c r="J38" s="6" t="s">
        <v>10</v>
      </c>
      <c r="K38" s="14">
        <v>22.5</v>
      </c>
      <c r="L38" s="9">
        <v>50</v>
      </c>
      <c r="M38" s="10">
        <f t="shared" si="21"/>
        <v>0.45</v>
      </c>
      <c r="N38" s="11" t="str">
        <f t="shared" si="22"/>
        <v>Участник</v>
      </c>
    </row>
    <row r="39" spans="1:14" x14ac:dyDescent="0.4">
      <c r="A39" s="6">
        <v>141</v>
      </c>
      <c r="B39" s="6" t="s">
        <v>100</v>
      </c>
      <c r="C39" s="6" t="s">
        <v>18</v>
      </c>
      <c r="D39" s="6" t="s">
        <v>22</v>
      </c>
      <c r="E39" s="7" t="str">
        <f t="shared" si="18"/>
        <v>А</v>
      </c>
      <c r="F39" s="7" t="str">
        <f t="shared" si="19"/>
        <v>С</v>
      </c>
      <c r="G39" s="7" t="str">
        <f t="shared" si="20"/>
        <v>Д</v>
      </c>
      <c r="H39" s="6">
        <v>760184</v>
      </c>
      <c r="I39" s="8">
        <v>10</v>
      </c>
      <c r="J39" s="6" t="s">
        <v>10</v>
      </c>
      <c r="K39" s="14">
        <v>21.5</v>
      </c>
      <c r="L39" s="9">
        <v>50</v>
      </c>
      <c r="M39" s="10">
        <f t="shared" si="21"/>
        <v>0.43</v>
      </c>
      <c r="N39" s="11" t="str">
        <f t="shared" si="22"/>
        <v>Участник</v>
      </c>
    </row>
    <row r="40" spans="1:14" x14ac:dyDescent="0.4">
      <c r="A40" s="6">
        <v>142</v>
      </c>
      <c r="B40" s="6" t="s">
        <v>101</v>
      </c>
      <c r="C40" s="6" t="s">
        <v>41</v>
      </c>
      <c r="D40" s="6" t="s">
        <v>38</v>
      </c>
      <c r="E40" s="7" t="str">
        <f t="shared" si="18"/>
        <v>О</v>
      </c>
      <c r="F40" s="7" t="str">
        <f t="shared" si="19"/>
        <v>В</v>
      </c>
      <c r="G40" s="7" t="str">
        <f t="shared" si="20"/>
        <v>М</v>
      </c>
      <c r="H40" s="6">
        <v>760184</v>
      </c>
      <c r="I40" s="8">
        <v>10</v>
      </c>
      <c r="J40" s="6" t="s">
        <v>10</v>
      </c>
      <c r="K40" s="14">
        <v>19</v>
      </c>
      <c r="L40" s="9">
        <v>50</v>
      </c>
      <c r="M40" s="10">
        <f t="shared" si="21"/>
        <v>0.38</v>
      </c>
      <c r="N40" s="9" t="str">
        <f t="shared" si="22"/>
        <v>Участник</v>
      </c>
    </row>
    <row r="41" spans="1:14" x14ac:dyDescent="0.4">
      <c r="A41" s="6">
        <v>146</v>
      </c>
      <c r="B41" s="6" t="s">
        <v>57</v>
      </c>
      <c r="C41" s="6" t="s">
        <v>76</v>
      </c>
      <c r="D41" s="6" t="s">
        <v>37</v>
      </c>
      <c r="E41" s="7" t="str">
        <f t="shared" si="18"/>
        <v>Б</v>
      </c>
      <c r="F41" s="7" t="str">
        <f t="shared" si="19"/>
        <v>С</v>
      </c>
      <c r="G41" s="7" t="str">
        <f t="shared" si="20"/>
        <v>Д</v>
      </c>
      <c r="H41" s="6">
        <v>760184</v>
      </c>
      <c r="I41" s="8">
        <v>10</v>
      </c>
      <c r="J41" s="6" t="s">
        <v>10</v>
      </c>
      <c r="K41" s="14">
        <v>12.5</v>
      </c>
      <c r="L41" s="9">
        <v>50</v>
      </c>
      <c r="M41" s="10">
        <f t="shared" si="21"/>
        <v>0.25</v>
      </c>
      <c r="N41" s="9" t="str">
        <f t="shared" si="22"/>
        <v>Участник</v>
      </c>
    </row>
    <row r="42" spans="1:14" x14ac:dyDescent="0.4">
      <c r="A42" s="6">
        <v>154</v>
      </c>
      <c r="B42" s="6" t="s">
        <v>53</v>
      </c>
      <c r="C42" s="6" t="s">
        <v>23</v>
      </c>
      <c r="D42" s="6" t="s">
        <v>26</v>
      </c>
      <c r="E42" s="7" t="str">
        <f t="shared" si="18"/>
        <v>Р</v>
      </c>
      <c r="F42" s="7" t="str">
        <f t="shared" si="19"/>
        <v>А</v>
      </c>
      <c r="G42" s="7" t="str">
        <f t="shared" si="20"/>
        <v>А</v>
      </c>
      <c r="H42" s="6">
        <v>760184</v>
      </c>
      <c r="I42" s="8">
        <v>10</v>
      </c>
      <c r="J42" s="6" t="s">
        <v>10</v>
      </c>
      <c r="K42" s="14">
        <v>7</v>
      </c>
      <c r="L42" s="9">
        <v>50</v>
      </c>
      <c r="M42" s="10">
        <f t="shared" si="21"/>
        <v>0.14000000000000001</v>
      </c>
      <c r="N42" s="9" t="str">
        <f t="shared" si="22"/>
        <v>Участник</v>
      </c>
    </row>
    <row r="43" spans="1:14" x14ac:dyDescent="0.4">
      <c r="A43" s="6">
        <v>159</v>
      </c>
      <c r="B43" s="6" t="s">
        <v>102</v>
      </c>
      <c r="C43" s="6" t="s">
        <v>103</v>
      </c>
      <c r="D43" s="6" t="s">
        <v>24</v>
      </c>
      <c r="E43" s="7" t="str">
        <f t="shared" si="18"/>
        <v>К</v>
      </c>
      <c r="F43" s="7" t="str">
        <f t="shared" si="19"/>
        <v>Г</v>
      </c>
      <c r="G43" s="7" t="str">
        <f t="shared" si="20"/>
        <v>А</v>
      </c>
      <c r="H43" s="6">
        <v>760184</v>
      </c>
      <c r="I43" s="8">
        <v>10</v>
      </c>
      <c r="J43" s="6" t="s">
        <v>10</v>
      </c>
      <c r="K43" s="14">
        <v>4.5</v>
      </c>
      <c r="L43" s="9">
        <v>50</v>
      </c>
      <c r="M43" s="10">
        <f t="shared" si="21"/>
        <v>0.09</v>
      </c>
      <c r="N43" s="9" t="str">
        <f t="shared" si="22"/>
        <v>Участник</v>
      </c>
    </row>
    <row r="44" spans="1:14" x14ac:dyDescent="0.4">
      <c r="A44" s="6">
        <v>168</v>
      </c>
      <c r="B44" s="6" t="s">
        <v>54</v>
      </c>
      <c r="C44" s="6" t="s">
        <v>55</v>
      </c>
      <c r="D44" s="6" t="s">
        <v>16</v>
      </c>
      <c r="E44" s="7" t="str">
        <f t="shared" ref="E44" si="23">LEFT(B44,1)</f>
        <v>А</v>
      </c>
      <c r="F44" s="7" t="str">
        <f t="shared" ref="F44" si="24">LEFT(C44,1)</f>
        <v>В</v>
      </c>
      <c r="G44" s="7" t="str">
        <f t="shared" ref="G44" si="25">LEFT(D44,1)</f>
        <v>А</v>
      </c>
      <c r="H44" s="12">
        <v>760184</v>
      </c>
      <c r="I44" s="8">
        <v>11</v>
      </c>
      <c r="J44" s="6" t="s">
        <v>10</v>
      </c>
      <c r="K44" s="14">
        <v>8</v>
      </c>
      <c r="L44" s="9">
        <v>50</v>
      </c>
      <c r="M44" s="10">
        <f t="shared" ref="M44" si="26">K44/L44</f>
        <v>0.16</v>
      </c>
      <c r="N44" s="9" t="str">
        <f t="shared" si="22"/>
        <v>Участник</v>
      </c>
    </row>
  </sheetData>
  <sortState ref="B8:N185">
    <sortCondition ref="I8:I185"/>
    <sortCondition descending="1" ref="K8:K185"/>
  </sortState>
  <mergeCells count="15"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  <mergeCell ref="A4:C4"/>
    <mergeCell ref="A5:A7"/>
    <mergeCell ref="B5:B7"/>
    <mergeCell ref="C5:C7"/>
    <mergeCell ref="D5:D7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ХИМИЯ</vt:lpstr>
      <vt:lpstr>ХИМИЯ!Заголовки_для_печати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2023-10-23T13:23:19Z</cp:lastPrinted>
  <dcterms:created xsi:type="dcterms:W3CDTF">2018-08-16T12:42:27Z</dcterms:created>
  <dcterms:modified xsi:type="dcterms:W3CDTF">2023-10-24T12:58:03Z</dcterms:modified>
</cp:coreProperties>
</file>