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Teachers\Большакова\tutor\Завуч\Завуч\2023-2024\Олимпиада 2023-2024\ШЭ\Результаты общие\На сайт\"/>
    </mc:Choice>
  </mc:AlternateContent>
  <bookViews>
    <workbookView xWindow="0" yWindow="0" windowWidth="19200" windowHeight="7050"/>
  </bookViews>
  <sheets>
    <sheet name="ГЕОГРАФИЯ" sheetId="1" r:id="rId1"/>
  </sheets>
  <definedNames>
    <definedName name="_xlnm._FilterDatabase" localSheetId="0" hidden="1">ГЕОГРАФИЯ!$A$3:$R$13</definedName>
  </definedNames>
  <calcPr calcId="162913"/>
</workbook>
</file>

<file path=xl/calcChain.xml><?xml version="1.0" encoding="utf-8"?>
<calcChain xmlns="http://schemas.openxmlformats.org/spreadsheetml/2006/main">
  <c r="F63" i="1" l="1"/>
  <c r="F8" i="1" l="1"/>
  <c r="G8" i="1"/>
  <c r="H8" i="1"/>
  <c r="O8" i="1"/>
  <c r="Q8" i="1" s="1"/>
  <c r="F9" i="1"/>
  <c r="G9" i="1"/>
  <c r="H9" i="1"/>
  <c r="O9" i="1"/>
  <c r="Q9" i="1" s="1"/>
  <c r="F10" i="1"/>
  <c r="G10" i="1"/>
  <c r="H10" i="1"/>
  <c r="O10" i="1"/>
  <c r="Q10" i="1" s="1"/>
  <c r="R10" i="1" l="1"/>
  <c r="R8" i="1"/>
  <c r="F11" i="1"/>
  <c r="G11" i="1"/>
  <c r="H11" i="1"/>
  <c r="F12" i="1"/>
  <c r="G12" i="1"/>
  <c r="H12" i="1"/>
  <c r="F13" i="1"/>
  <c r="G13" i="1"/>
  <c r="H13" i="1"/>
  <c r="F14" i="1"/>
  <c r="G14" i="1"/>
  <c r="H14" i="1"/>
  <c r="F15" i="1"/>
  <c r="G15" i="1"/>
  <c r="H15" i="1"/>
  <c r="F16" i="1"/>
  <c r="G16" i="1"/>
  <c r="H16" i="1"/>
  <c r="F17" i="1"/>
  <c r="G17" i="1"/>
  <c r="H17" i="1"/>
  <c r="F18" i="1"/>
  <c r="G18" i="1"/>
  <c r="H18" i="1"/>
  <c r="F19" i="1"/>
  <c r="G19" i="1"/>
  <c r="H19" i="1"/>
  <c r="F20" i="1"/>
  <c r="G20" i="1"/>
  <c r="H20" i="1"/>
  <c r="F21" i="1"/>
  <c r="G21" i="1"/>
  <c r="H21" i="1"/>
  <c r="F22" i="1"/>
  <c r="G22" i="1"/>
  <c r="H22" i="1"/>
  <c r="F23" i="1"/>
  <c r="G23" i="1"/>
  <c r="H23" i="1"/>
  <c r="F24" i="1"/>
  <c r="G24" i="1"/>
  <c r="H24" i="1"/>
  <c r="F25" i="1"/>
  <c r="G25" i="1"/>
  <c r="H25" i="1"/>
  <c r="F26" i="1"/>
  <c r="G26" i="1"/>
  <c r="H26" i="1"/>
  <c r="F27" i="1"/>
  <c r="G27" i="1"/>
  <c r="H27" i="1"/>
  <c r="F28" i="1"/>
  <c r="G28" i="1"/>
  <c r="H28" i="1"/>
  <c r="F29" i="1"/>
  <c r="G29" i="1"/>
  <c r="H29" i="1"/>
  <c r="F30" i="1"/>
  <c r="G30" i="1"/>
  <c r="H30" i="1"/>
  <c r="F31" i="1"/>
  <c r="G31" i="1"/>
  <c r="H31" i="1"/>
  <c r="F32" i="1"/>
  <c r="G32" i="1"/>
  <c r="H32" i="1"/>
  <c r="F33" i="1"/>
  <c r="G33" i="1"/>
  <c r="H33" i="1"/>
  <c r="F34" i="1"/>
  <c r="G34" i="1"/>
  <c r="H34" i="1"/>
  <c r="F35" i="1"/>
  <c r="G35" i="1"/>
  <c r="H35" i="1"/>
  <c r="F36" i="1"/>
  <c r="G36" i="1"/>
  <c r="H36" i="1"/>
  <c r="F37" i="1"/>
  <c r="G37" i="1"/>
  <c r="H37" i="1"/>
  <c r="F38" i="1"/>
  <c r="G38" i="1"/>
  <c r="H38" i="1"/>
  <c r="F39" i="1"/>
  <c r="G39" i="1"/>
  <c r="H39" i="1"/>
  <c r="F40" i="1"/>
  <c r="G40" i="1"/>
  <c r="H40" i="1"/>
  <c r="F41" i="1"/>
  <c r="G41" i="1"/>
  <c r="H41" i="1"/>
  <c r="F42" i="1"/>
  <c r="G42" i="1"/>
  <c r="H42" i="1"/>
  <c r="F43" i="1"/>
  <c r="G43" i="1"/>
  <c r="H43" i="1"/>
  <c r="F44" i="1"/>
  <c r="G44" i="1"/>
  <c r="H44" i="1"/>
  <c r="F45" i="1"/>
  <c r="G45" i="1"/>
  <c r="H45" i="1"/>
  <c r="F46" i="1"/>
  <c r="G46" i="1"/>
  <c r="H46" i="1"/>
  <c r="F47" i="1"/>
  <c r="G47" i="1"/>
  <c r="H47" i="1"/>
  <c r="F48" i="1"/>
  <c r="G48" i="1"/>
  <c r="H48" i="1"/>
  <c r="F49" i="1"/>
  <c r="G49" i="1"/>
  <c r="H49" i="1"/>
  <c r="F50" i="1"/>
  <c r="G50" i="1"/>
  <c r="H50" i="1"/>
  <c r="F51" i="1"/>
  <c r="G51" i="1"/>
  <c r="H51" i="1"/>
  <c r="F52" i="1"/>
  <c r="G52" i="1"/>
  <c r="H52" i="1"/>
  <c r="F53" i="1"/>
  <c r="G53" i="1"/>
  <c r="H53" i="1"/>
  <c r="F54" i="1"/>
  <c r="G54" i="1"/>
  <c r="H54" i="1"/>
  <c r="F55" i="1"/>
  <c r="G55" i="1"/>
  <c r="H55" i="1"/>
  <c r="F56" i="1"/>
  <c r="G56" i="1"/>
  <c r="H56" i="1"/>
  <c r="F57" i="1"/>
  <c r="G57" i="1"/>
  <c r="H57" i="1"/>
  <c r="F58" i="1"/>
  <c r="G58" i="1"/>
  <c r="H58" i="1"/>
  <c r="F59" i="1"/>
  <c r="G59" i="1"/>
  <c r="H59" i="1"/>
  <c r="F60" i="1"/>
  <c r="G60" i="1"/>
  <c r="H60" i="1"/>
  <c r="F61" i="1"/>
  <c r="G61" i="1"/>
  <c r="H61" i="1"/>
  <c r="F62" i="1"/>
  <c r="G62" i="1"/>
  <c r="H62" i="1"/>
  <c r="O11" i="1" l="1"/>
  <c r="R11" i="1" s="1"/>
  <c r="O13" i="1"/>
  <c r="R13" i="1" s="1"/>
  <c r="O16" i="1"/>
  <c r="O18" i="1"/>
  <c r="R18" i="1" s="1"/>
  <c r="O19" i="1"/>
  <c r="O20" i="1"/>
  <c r="O14" i="1"/>
  <c r="R14" i="1" s="1"/>
  <c r="O21" i="1"/>
  <c r="R21" i="1" s="1"/>
  <c r="O15" i="1"/>
  <c r="O22" i="1"/>
  <c r="R22" i="1" s="1"/>
  <c r="O17" i="1"/>
  <c r="O23" i="1"/>
  <c r="O28" i="1"/>
  <c r="R28" i="1" s="1"/>
  <c r="O24" i="1"/>
  <c r="O25" i="1"/>
  <c r="O30" i="1"/>
  <c r="R30" i="1" s="1"/>
  <c r="O27" i="1"/>
  <c r="O26" i="1"/>
  <c r="O29" i="1"/>
  <c r="O32" i="1"/>
  <c r="R32" i="1" s="1"/>
  <c r="O35" i="1"/>
  <c r="O33" i="1"/>
  <c r="O31" i="1"/>
  <c r="R31" i="1" s="1"/>
  <c r="O34" i="1"/>
  <c r="R34" i="1" s="1"/>
  <c r="O36" i="1"/>
  <c r="O37" i="1"/>
  <c r="Q37" i="1" s="1"/>
  <c r="O40" i="1"/>
  <c r="O38" i="1"/>
  <c r="O46" i="1"/>
  <c r="R46" i="1" s="1"/>
  <c r="O45" i="1"/>
  <c r="O39" i="1"/>
  <c r="O43" i="1"/>
  <c r="R43" i="1" s="1"/>
  <c r="O44" i="1"/>
  <c r="R44" i="1" s="1"/>
  <c r="O47" i="1"/>
  <c r="O42" i="1"/>
  <c r="O52" i="1"/>
  <c r="O49" i="1"/>
  <c r="Q49" i="1" s="1"/>
  <c r="O50" i="1"/>
  <c r="O48" i="1"/>
  <c r="R48" i="1" s="1"/>
  <c r="O59" i="1"/>
  <c r="R59" i="1" s="1"/>
  <c r="O56" i="1"/>
  <c r="R56" i="1" s="1"/>
  <c r="O57" i="1"/>
  <c r="O61" i="1"/>
  <c r="O62" i="1"/>
  <c r="R62" i="1" s="1"/>
  <c r="O53" i="1"/>
  <c r="O55" i="1"/>
  <c r="O60" i="1"/>
  <c r="R60" i="1" s="1"/>
  <c r="O51" i="1"/>
  <c r="R51" i="1" s="1"/>
  <c r="O58" i="1"/>
  <c r="O54" i="1"/>
  <c r="R54" i="1" s="1"/>
  <c r="O41" i="1"/>
  <c r="O12" i="1"/>
  <c r="R12" i="1" s="1"/>
  <c r="Q60" i="1" l="1"/>
  <c r="Q31" i="1"/>
  <c r="Q22" i="1"/>
  <c r="R49" i="1"/>
  <c r="Q11" i="1"/>
  <c r="Q55" i="1"/>
  <c r="R15" i="1"/>
  <c r="Q15" i="1"/>
  <c r="R52" i="1"/>
  <c r="Q52" i="1"/>
  <c r="R16" i="1"/>
  <c r="Q16" i="1"/>
  <c r="R41" i="1"/>
  <c r="Q41" i="1"/>
  <c r="R53" i="1"/>
  <c r="Q53" i="1"/>
  <c r="R42" i="1"/>
  <c r="Q42" i="1"/>
  <c r="R45" i="1"/>
  <c r="Q45" i="1"/>
  <c r="Q26" i="1"/>
  <c r="R24" i="1"/>
  <c r="Q24" i="1"/>
  <c r="Q62" i="1"/>
  <c r="Q44" i="1"/>
  <c r="Q32" i="1"/>
  <c r="Q21" i="1"/>
  <c r="R37" i="1"/>
  <c r="R39" i="1"/>
  <c r="Q39" i="1"/>
  <c r="Q12" i="1"/>
  <c r="Q56" i="1"/>
  <c r="Q43" i="1"/>
  <c r="Q14" i="1"/>
  <c r="R36" i="1"/>
  <c r="Q36" i="1"/>
  <c r="R58" i="1"/>
  <c r="Q58" i="1"/>
  <c r="R61" i="1"/>
  <c r="Q61" i="1"/>
  <c r="R47" i="1"/>
  <c r="Q47" i="1"/>
  <c r="R38" i="1"/>
  <c r="Q38" i="1"/>
  <c r="R33" i="1"/>
  <c r="Q33" i="1"/>
  <c r="Q27" i="1"/>
  <c r="R23" i="1"/>
  <c r="Q23" i="1"/>
  <c r="R20" i="1"/>
  <c r="Q20" i="1"/>
  <c r="Q59" i="1"/>
  <c r="Q46" i="1"/>
  <c r="Q30" i="1"/>
  <c r="Q18" i="1"/>
  <c r="R29" i="1"/>
  <c r="Q29" i="1"/>
  <c r="R57" i="1"/>
  <c r="Q57" i="1"/>
  <c r="R50" i="1"/>
  <c r="Q50" i="1"/>
  <c r="R40" i="1"/>
  <c r="Q40" i="1"/>
  <c r="R35" i="1"/>
  <c r="Q35" i="1"/>
  <c r="R17" i="1"/>
  <c r="Q17" i="1"/>
  <c r="R19" i="1"/>
  <c r="Q19" i="1"/>
  <c r="Q54" i="1"/>
  <c r="Q48" i="1"/>
  <c r="Q13" i="1"/>
  <c r="R25" i="1"/>
  <c r="Q25" i="1"/>
  <c r="Q51" i="1"/>
  <c r="Q34" i="1"/>
  <c r="Q28" i="1"/>
</calcChain>
</file>

<file path=xl/sharedStrings.xml><?xml version="1.0" encoding="utf-8"?>
<sst xmlns="http://schemas.openxmlformats.org/spreadsheetml/2006/main" count="359" uniqueCount="224">
  <si>
    <t>№ п/п</t>
  </si>
  <si>
    <t>Фамилия</t>
  </si>
  <si>
    <t>Имя</t>
  </si>
  <si>
    <t>Отчество</t>
  </si>
  <si>
    <t>Класс</t>
  </si>
  <si>
    <t>МАХ балл</t>
  </si>
  <si>
    <t>Общий балл</t>
  </si>
  <si>
    <t>Пол (Ж/М)</t>
  </si>
  <si>
    <t>Статус</t>
  </si>
  <si>
    <t>№1</t>
  </si>
  <si>
    <t>% выполнения</t>
  </si>
  <si>
    <t>№ части/задания</t>
  </si>
  <si>
    <t>Город</t>
  </si>
  <si>
    <t>Переславль-Залесский</t>
  </si>
  <si>
    <t>Шифр участника</t>
  </si>
  <si>
    <t>Код школы</t>
  </si>
  <si>
    <t>Итоговая ведомость школьного этапа</t>
  </si>
  <si>
    <t>№ 2</t>
  </si>
  <si>
    <t>ГЕОГРАФИЯ</t>
  </si>
  <si>
    <t>Г0601</t>
  </si>
  <si>
    <t>Зубков</t>
  </si>
  <si>
    <t>Даниил</t>
  </si>
  <si>
    <t>Александрович</t>
  </si>
  <si>
    <t>Г0602</t>
  </si>
  <si>
    <t>Алексеевна</t>
  </si>
  <si>
    <t>Г0603</t>
  </si>
  <si>
    <t>Андреевич</t>
  </si>
  <si>
    <t>Г0604</t>
  </si>
  <si>
    <t>Ксения</t>
  </si>
  <si>
    <t>Александровна</t>
  </si>
  <si>
    <t>Г0605</t>
  </si>
  <si>
    <t>Г0606</t>
  </si>
  <si>
    <t>Максимович</t>
  </si>
  <si>
    <t>Г0607</t>
  </si>
  <si>
    <t>Евгеньевна</t>
  </si>
  <si>
    <t>Г0608</t>
  </si>
  <si>
    <t>Дмитриевич</t>
  </si>
  <si>
    <t>Г0609</t>
  </si>
  <si>
    <t>Дарья</t>
  </si>
  <si>
    <t>Сергеевна</t>
  </si>
  <si>
    <t>Егор</t>
  </si>
  <si>
    <t>Артем</t>
  </si>
  <si>
    <t>Алексеевич</t>
  </si>
  <si>
    <t>Андреевна</t>
  </si>
  <si>
    <t>Мария</t>
  </si>
  <si>
    <t>Владимировна</t>
  </si>
  <si>
    <t>Ульяна</t>
  </si>
  <si>
    <t>Милана</t>
  </si>
  <si>
    <t>Михайловна</t>
  </si>
  <si>
    <t>Юлия</t>
  </si>
  <si>
    <t>Анна</t>
  </si>
  <si>
    <t>Иван</t>
  </si>
  <si>
    <t>Екатерина</t>
  </si>
  <si>
    <t>Виктория</t>
  </si>
  <si>
    <t>Андрей</t>
  </si>
  <si>
    <t>Анатольевич</t>
  </si>
  <si>
    <t>Анастасия</t>
  </si>
  <si>
    <t>Юрьевна</t>
  </si>
  <si>
    <t>Владислав</t>
  </si>
  <si>
    <t>Кирилл</t>
  </si>
  <si>
    <t>Дмитриевна</t>
  </si>
  <si>
    <t>Полина</t>
  </si>
  <si>
    <t>Карина</t>
  </si>
  <si>
    <t>Александр</t>
  </si>
  <si>
    <t>Сергеевич</t>
  </si>
  <si>
    <t>Артемовна</t>
  </si>
  <si>
    <t>Николаевна</t>
  </si>
  <si>
    <t>Ильич</t>
  </si>
  <si>
    <t>Игоревна</t>
  </si>
  <si>
    <t>Николаевич</t>
  </si>
  <si>
    <t>Олеговна</t>
  </si>
  <si>
    <t>ж</t>
  </si>
  <si>
    <t>Ивановна</t>
  </si>
  <si>
    <t>Г0701</t>
  </si>
  <si>
    <t>Арина</t>
  </si>
  <si>
    <t>Г0702</t>
  </si>
  <si>
    <t>м</t>
  </si>
  <si>
    <t>Романович</t>
  </si>
  <si>
    <t>Г0703</t>
  </si>
  <si>
    <t>Г0705</t>
  </si>
  <si>
    <t>Г0706</t>
  </si>
  <si>
    <t>Михайлович</t>
  </si>
  <si>
    <t>Г0801</t>
  </si>
  <si>
    <t>Г0802</t>
  </si>
  <si>
    <t>Г0803</t>
  </si>
  <si>
    <t>Г0804</t>
  </si>
  <si>
    <t>Г0805</t>
  </si>
  <si>
    <t>Кира</t>
  </si>
  <si>
    <t>Г0806</t>
  </si>
  <si>
    <t>Г0901</t>
  </si>
  <si>
    <t>Г0902</t>
  </si>
  <si>
    <t>Г0903</t>
  </si>
  <si>
    <t>Г0904</t>
  </si>
  <si>
    <t>Таисия</t>
  </si>
  <si>
    <t>Г0905</t>
  </si>
  <si>
    <t>Г0906</t>
  </si>
  <si>
    <t>Г0908</t>
  </si>
  <si>
    <t>Г1001</t>
  </si>
  <si>
    <t>Г1002</t>
  </si>
  <si>
    <t>Г1005</t>
  </si>
  <si>
    <t>Г1006</t>
  </si>
  <si>
    <t>Г1008</t>
  </si>
  <si>
    <t>Г0710</t>
  </si>
  <si>
    <t>Илья</t>
  </si>
  <si>
    <t>Г0909</t>
  </si>
  <si>
    <t>Г0910</t>
  </si>
  <si>
    <t>Юрий</t>
  </si>
  <si>
    <t>Рубан</t>
  </si>
  <si>
    <t>Ярослав</t>
  </si>
  <si>
    <t>Г1101</t>
  </si>
  <si>
    <t>Г0501</t>
  </si>
  <si>
    <t>Г0502</t>
  </si>
  <si>
    <t>Г0503</t>
  </si>
  <si>
    <t>Денис</t>
  </si>
  <si>
    <t>Викторовна</t>
  </si>
  <si>
    <t>Трухачев</t>
  </si>
  <si>
    <t>Макарий</t>
  </si>
  <si>
    <t>Чупилко</t>
  </si>
  <si>
    <t xml:space="preserve">Даниил </t>
  </si>
  <si>
    <t>Ярославович</t>
  </si>
  <si>
    <t>Самойлов</t>
  </si>
  <si>
    <t>Туманян</t>
  </si>
  <si>
    <t>Ашот</t>
  </si>
  <si>
    <t>Эдикович</t>
  </si>
  <si>
    <t>Г0504</t>
  </si>
  <si>
    <t>Ялымов</t>
  </si>
  <si>
    <t>Г0505</t>
  </si>
  <si>
    <t>Будаева</t>
  </si>
  <si>
    <t>Бабакова</t>
  </si>
  <si>
    <t xml:space="preserve">Лидия </t>
  </si>
  <si>
    <t>Матющенко</t>
  </si>
  <si>
    <t>Ханбеков</t>
  </si>
  <si>
    <t>Руми</t>
  </si>
  <si>
    <t>Ренатович</t>
  </si>
  <si>
    <t>Савченков</t>
  </si>
  <si>
    <t>Иванов</t>
  </si>
  <si>
    <t xml:space="preserve">Никита </t>
  </si>
  <si>
    <t>Бардина</t>
  </si>
  <si>
    <t>Чикаков</t>
  </si>
  <si>
    <t>Бинемин</t>
  </si>
  <si>
    <t>Артемьевич</t>
  </si>
  <si>
    <t>Захарян</t>
  </si>
  <si>
    <t>Оганнес</t>
  </si>
  <si>
    <t>Арсенович</t>
  </si>
  <si>
    <t>Толкунова</t>
  </si>
  <si>
    <t xml:space="preserve">Александра </t>
  </si>
  <si>
    <t>Г0708</t>
  </si>
  <si>
    <t>Маймескул</t>
  </si>
  <si>
    <t>Г0709</t>
  </si>
  <si>
    <t>Кудряшова</t>
  </si>
  <si>
    <t>Болдырев</t>
  </si>
  <si>
    <t>Владимир</t>
  </si>
  <si>
    <t>Крайнов</t>
  </si>
  <si>
    <t>Кондур</t>
  </si>
  <si>
    <t>Даняр</t>
  </si>
  <si>
    <t>Хамразович</t>
  </si>
  <si>
    <t>Хритин</t>
  </si>
  <si>
    <t>Мазурова</t>
  </si>
  <si>
    <t>Киенко</t>
  </si>
  <si>
    <t>Никитьевич</t>
  </si>
  <si>
    <t>Корчагин</t>
  </si>
  <si>
    <t>Егоров</t>
  </si>
  <si>
    <t>Сытов</t>
  </si>
  <si>
    <t>Г0808</t>
  </si>
  <si>
    <t>Степан</t>
  </si>
  <si>
    <t>Уваров-Корюгин</t>
  </si>
  <si>
    <t>Родион</t>
  </si>
  <si>
    <t>Сарычев</t>
  </si>
  <si>
    <t xml:space="preserve">Дмитрий </t>
  </si>
  <si>
    <t>Раманович</t>
  </si>
  <si>
    <t>Дъяченко</t>
  </si>
  <si>
    <t xml:space="preserve">Музыченко </t>
  </si>
  <si>
    <t>Голубкова</t>
  </si>
  <si>
    <t>Лазова</t>
  </si>
  <si>
    <t>Геннадьевна</t>
  </si>
  <si>
    <t>Г0911</t>
  </si>
  <si>
    <t>Тимофеева</t>
  </si>
  <si>
    <t>Козлова</t>
  </si>
  <si>
    <t>Мхоян</t>
  </si>
  <si>
    <t>Инеса</t>
  </si>
  <si>
    <t>Нарайровна</t>
  </si>
  <si>
    <t>Морозова</t>
  </si>
  <si>
    <t>Софья</t>
  </si>
  <si>
    <t xml:space="preserve">Муленкова </t>
  </si>
  <si>
    <t>Уфимцев</t>
  </si>
  <si>
    <t>Агеева</t>
  </si>
  <si>
    <t>Г1009</t>
  </si>
  <si>
    <t>Жукова</t>
  </si>
  <si>
    <t>Горохов</t>
  </si>
  <si>
    <t>Олегович</t>
  </si>
  <si>
    <t>Оганян</t>
  </si>
  <si>
    <t>Араиковна</t>
  </si>
  <si>
    <t>Алимова</t>
  </si>
  <si>
    <t>Алексеев</t>
  </si>
  <si>
    <t>Крайняя</t>
  </si>
  <si>
    <t>Оксана</t>
  </si>
  <si>
    <t>Г1010</t>
  </si>
  <si>
    <t>Казанкова</t>
  </si>
  <si>
    <t>Г1107</t>
  </si>
  <si>
    <t>Анахасян</t>
  </si>
  <si>
    <t>Инна</t>
  </si>
  <si>
    <t>Артановна</t>
  </si>
  <si>
    <t>Г1103</t>
  </si>
  <si>
    <t>Г1105</t>
  </si>
  <si>
    <t>Еремина</t>
  </si>
  <si>
    <t>Антоненко</t>
  </si>
  <si>
    <t>Г1102</t>
  </si>
  <si>
    <t>Исмаилова</t>
  </si>
  <si>
    <t>Ульвия</t>
  </si>
  <si>
    <t>Интигамовна</t>
  </si>
  <si>
    <t>Г1108</t>
  </si>
  <si>
    <t>Захряпина</t>
  </si>
  <si>
    <t>Г1106</t>
  </si>
  <si>
    <t>Михайлов</t>
  </si>
  <si>
    <t>Г1104</t>
  </si>
  <si>
    <t>Попов</t>
  </si>
  <si>
    <t>Карташов</t>
  </si>
  <si>
    <t>Призёр</t>
  </si>
  <si>
    <t>Участник</t>
  </si>
  <si>
    <t>«2» октября 2023 г.</t>
  </si>
  <si>
    <t>С</t>
  </si>
  <si>
    <t>Д</t>
  </si>
  <si>
    <t>45</t>
  </si>
  <si>
    <t>Победитель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</si>
</sst>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name val="Arial Cyr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0" fontId="5" fillId="0" borderId="0"/>
    <xf numFmtId="0" fontId="8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3" fillId="0" borderId="0"/>
    <xf numFmtId="0" fontId="2" fillId="0" borderId="0"/>
    <xf numFmtId="0" fontId="2" fillId="0" borderId="0"/>
    <xf numFmtId="0" fontId="2" fillId="0" borderId="0"/>
    <xf numFmtId="9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0">
    <xf numFmtId="0" fontId="0" fillId="0" borderId="0" xfId="0"/>
    <xf numFmtId="0" fontId="4" fillId="0" borderId="0" xfId="0" applyFont="1" applyFill="1"/>
    <xf numFmtId="1" fontId="4" fillId="0" borderId="0" xfId="0" applyNumberFormat="1" applyFont="1" applyFill="1"/>
    <xf numFmtId="49" fontId="4" fillId="0" borderId="0" xfId="0" applyNumberFormat="1" applyFont="1" applyFill="1"/>
    <xf numFmtId="0" fontId="11" fillId="0" borderId="0" xfId="0" applyFont="1" applyFill="1"/>
    <xf numFmtId="0" fontId="4" fillId="0" borderId="0" xfId="0" applyFont="1" applyFill="1" applyAlignment="1">
      <alignment vertical="distributed"/>
    </xf>
    <xf numFmtId="0" fontId="4" fillId="0" borderId="1" xfId="0" applyFont="1" applyFill="1" applyBorder="1"/>
    <xf numFmtId="1" fontId="4" fillId="0" borderId="1" xfId="0" applyNumberFormat="1" applyFont="1" applyFill="1" applyBorder="1"/>
    <xf numFmtId="0" fontId="7" fillId="0" borderId="1" xfId="1" applyFont="1" applyFill="1" applyBorder="1"/>
    <xf numFmtId="9" fontId="6" fillId="0" borderId="1" xfId="13" applyFont="1" applyFill="1" applyBorder="1" applyAlignment="1"/>
    <xf numFmtId="0" fontId="6" fillId="0" borderId="1" xfId="0" applyFont="1" applyFill="1" applyBorder="1"/>
    <xf numFmtId="1" fontId="6" fillId="0" borderId="1" xfId="0" applyNumberFormat="1" applyFont="1" applyFill="1" applyBorder="1"/>
    <xf numFmtId="0" fontId="7" fillId="0" borderId="1" xfId="2" applyFont="1" applyFill="1" applyBorder="1"/>
    <xf numFmtId="0" fontId="14" fillId="0" borderId="1" xfId="0" applyFont="1" applyFill="1" applyBorder="1"/>
    <xf numFmtId="0" fontId="4" fillId="0" borderId="2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49" fontId="4" fillId="0" borderId="2" xfId="0" applyNumberFormat="1" applyFont="1" applyFill="1" applyBorder="1" applyAlignment="1">
      <alignment horizontal="center" vertical="top" wrapText="1"/>
    </xf>
    <xf numFmtId="49" fontId="4" fillId="0" borderId="5" xfId="0" applyNumberFormat="1" applyFont="1" applyFill="1" applyBorder="1" applyAlignment="1">
      <alignment horizontal="center" vertical="top" wrapText="1"/>
    </xf>
    <xf numFmtId="49" fontId="4" fillId="0" borderId="6" xfId="0" applyNumberFormat="1" applyFont="1" applyFill="1" applyBorder="1" applyAlignment="1">
      <alignment horizontal="center" vertical="top" wrapText="1"/>
    </xf>
    <xf numFmtId="1" fontId="4" fillId="0" borderId="2" xfId="0" applyNumberFormat="1" applyFont="1" applyFill="1" applyBorder="1" applyAlignment="1">
      <alignment horizontal="center" vertical="top" wrapText="1"/>
    </xf>
    <xf numFmtId="1" fontId="4" fillId="0" borderId="5" xfId="0" applyNumberFormat="1" applyFont="1" applyFill="1" applyBorder="1" applyAlignment="1">
      <alignment horizontal="center" vertical="top" wrapText="1"/>
    </xf>
    <xf numFmtId="1" fontId="4" fillId="0" borderId="6" xfId="0" applyNumberFormat="1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11" fillId="0" borderId="0" xfId="0" applyFont="1" applyFill="1"/>
    <xf numFmtId="0" fontId="4" fillId="0" borderId="0" xfId="0" applyFont="1" applyFill="1"/>
    <xf numFmtId="49" fontId="4" fillId="0" borderId="0" xfId="0" applyNumberFormat="1" applyFont="1" applyFill="1" applyAlignment="1">
      <alignment horizontal="right"/>
    </xf>
    <xf numFmtId="9" fontId="4" fillId="0" borderId="0" xfId="0" applyNumberFormat="1" applyFont="1" applyFill="1"/>
    <xf numFmtId="49" fontId="11" fillId="0" borderId="0" xfId="0" applyNumberFormat="1" applyFont="1" applyFill="1"/>
  </cellXfs>
  <cellStyles count="20">
    <cellStyle name="Excel Built-in Normal" xfId="6"/>
    <cellStyle name="Excel Built-in Normal 1" xfId="7"/>
    <cellStyle name="Excel Built-in Normal 2" xfId="5"/>
    <cellStyle name="TableStyleLight1" xfId="8"/>
    <cellStyle name="Обычный" xfId="0" builtinId="0"/>
    <cellStyle name="Обычный 2" xfId="2"/>
    <cellStyle name="Обычный 3" xfId="4"/>
    <cellStyle name="Обычный 3 2" xfId="11"/>
    <cellStyle name="Обычный 3 2 2" xfId="18"/>
    <cellStyle name="Обычный 3 3" xfId="15"/>
    <cellStyle name="Обычный 4" xfId="1"/>
    <cellStyle name="Обычный 5" xfId="3"/>
    <cellStyle name="Обычный 5 2" xfId="10"/>
    <cellStyle name="Обычный 5 2 2" xfId="17"/>
    <cellStyle name="Обычный 5 3" xfId="14"/>
    <cellStyle name="Обычный 6" xfId="9"/>
    <cellStyle name="Обычный 6 2" xfId="12"/>
    <cellStyle name="Обычный 6 2 2" xfId="19"/>
    <cellStyle name="Обычный 6 3" xfId="16"/>
    <cellStyle name="Процентный" xfId="13" builtinId="5"/>
  </cellStyles>
  <dxfs count="0"/>
  <tableStyles count="0" defaultTableStyle="TableStyleMedium2" defaultPivotStyle="PivotStyleLight16"/>
  <colors>
    <mruColors>
      <color rgb="FFFFB3B3"/>
      <color rgb="FF99BCE7"/>
      <color rgb="FF6EA0DC"/>
      <color rgb="FFFF7575"/>
      <color rgb="FFFFE285"/>
      <color rgb="FFFFD653"/>
      <color rgb="FFFFCF37"/>
      <color rgb="FFFF97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63"/>
  <sheetViews>
    <sheetView tabSelected="1" topLeftCell="A16" zoomScale="70" zoomScaleNormal="70" workbookViewId="0">
      <selection activeCell="Q68" sqref="Q68"/>
    </sheetView>
  </sheetViews>
  <sheetFormatPr defaultColWidth="9.08984375" defaultRowHeight="18" x14ac:dyDescent="0.4"/>
  <cols>
    <col min="1" max="1" width="7.453125" style="1" customWidth="1"/>
    <col min="2" max="2" width="6.90625" style="1" hidden="1" customWidth="1"/>
    <col min="3" max="3" width="20.36328125" style="1" customWidth="1"/>
    <col min="4" max="4" width="18" style="1" hidden="1" customWidth="1"/>
    <col min="5" max="5" width="22.08984375" style="1" hidden="1" customWidth="1"/>
    <col min="6" max="6" width="4.08984375" style="1" hidden="1" customWidth="1"/>
    <col min="7" max="8" width="4.08984375" style="1" customWidth="1"/>
    <col min="9" max="9" width="13.08984375" style="1" customWidth="1"/>
    <col min="10" max="10" width="8.08984375" style="2" customWidth="1"/>
    <col min="11" max="11" width="12.36328125" style="1" hidden="1" customWidth="1"/>
    <col min="12" max="12" width="25.6328125" style="1" customWidth="1"/>
    <col min="13" max="14" width="6.08984375" style="1" customWidth="1"/>
    <col min="15" max="15" width="10.08984375" style="3" customWidth="1"/>
    <col min="16" max="17" width="10" style="1" customWidth="1"/>
    <col min="18" max="18" width="12.54296875" style="3" customWidth="1"/>
    <col min="19" max="16384" width="9.08984375" style="1"/>
  </cols>
  <sheetData>
    <row r="3" spans="1:18" x14ac:dyDescent="0.4">
      <c r="A3" s="1" t="s">
        <v>16</v>
      </c>
      <c r="K3" s="4"/>
      <c r="L3" s="4" t="s">
        <v>18</v>
      </c>
    </row>
    <row r="4" spans="1:18" x14ac:dyDescent="0.4">
      <c r="A4" s="25" t="s">
        <v>219</v>
      </c>
      <c r="B4" s="26"/>
      <c r="C4" s="26"/>
      <c r="D4" s="26"/>
    </row>
    <row r="5" spans="1:18" s="5" customFormat="1" ht="22.5" customHeight="1" x14ac:dyDescent="0.35">
      <c r="A5" s="14" t="s">
        <v>0</v>
      </c>
      <c r="B5" s="14" t="s">
        <v>7</v>
      </c>
      <c r="C5" s="14" t="s">
        <v>1</v>
      </c>
      <c r="D5" s="14" t="s">
        <v>2</v>
      </c>
      <c r="E5" s="14" t="s">
        <v>3</v>
      </c>
      <c r="F5" s="14"/>
      <c r="G5" s="14"/>
      <c r="H5" s="14"/>
      <c r="I5" s="14" t="s">
        <v>15</v>
      </c>
      <c r="J5" s="20" t="s">
        <v>4</v>
      </c>
      <c r="K5" s="14" t="s">
        <v>14</v>
      </c>
      <c r="L5" s="14" t="s">
        <v>12</v>
      </c>
      <c r="M5" s="23" t="s">
        <v>11</v>
      </c>
      <c r="N5" s="24"/>
      <c r="O5" s="17" t="s">
        <v>6</v>
      </c>
      <c r="P5" s="14" t="s">
        <v>5</v>
      </c>
      <c r="Q5" s="14" t="s">
        <v>10</v>
      </c>
      <c r="R5" s="17" t="s">
        <v>8</v>
      </c>
    </row>
    <row r="6" spans="1:18" s="5" customFormat="1" ht="16.5" customHeight="1" x14ac:dyDescent="0.35">
      <c r="A6" s="15"/>
      <c r="B6" s="15"/>
      <c r="C6" s="15"/>
      <c r="D6" s="15"/>
      <c r="E6" s="15"/>
      <c r="F6" s="15"/>
      <c r="G6" s="15"/>
      <c r="H6" s="15"/>
      <c r="I6" s="15"/>
      <c r="J6" s="21"/>
      <c r="K6" s="15"/>
      <c r="L6" s="15"/>
      <c r="M6" s="14" t="s">
        <v>9</v>
      </c>
      <c r="N6" s="14" t="s">
        <v>17</v>
      </c>
      <c r="O6" s="18"/>
      <c r="P6" s="15"/>
      <c r="Q6" s="15"/>
      <c r="R6" s="18"/>
    </row>
    <row r="7" spans="1:18" s="5" customFormat="1" x14ac:dyDescent="0.35">
      <c r="A7" s="16"/>
      <c r="B7" s="16"/>
      <c r="C7" s="16"/>
      <c r="D7" s="16"/>
      <c r="E7" s="16"/>
      <c r="F7" s="16"/>
      <c r="G7" s="16"/>
      <c r="H7" s="16"/>
      <c r="I7" s="16"/>
      <c r="J7" s="22"/>
      <c r="K7" s="16"/>
      <c r="L7" s="16"/>
      <c r="M7" s="16"/>
      <c r="N7" s="16"/>
      <c r="O7" s="19"/>
      <c r="P7" s="16"/>
      <c r="Q7" s="16"/>
      <c r="R7" s="19"/>
    </row>
    <row r="8" spans="1:18" x14ac:dyDescent="0.4">
      <c r="A8" s="6">
        <v>7</v>
      </c>
      <c r="B8" s="6" t="s">
        <v>76</v>
      </c>
      <c r="C8" s="6" t="s">
        <v>120</v>
      </c>
      <c r="D8" s="6" t="s">
        <v>40</v>
      </c>
      <c r="E8" s="6" t="s">
        <v>22</v>
      </c>
      <c r="F8" s="6" t="str">
        <f t="shared" ref="F8:F18" si="0">LEFT(C8,1)</f>
        <v>С</v>
      </c>
      <c r="G8" s="6" t="str">
        <f t="shared" ref="G8:G18" si="1">LEFT(D8,1)</f>
        <v>Е</v>
      </c>
      <c r="H8" s="6" t="str">
        <f t="shared" ref="H8:H18" si="2">LEFT(E8,1)</f>
        <v>А</v>
      </c>
      <c r="I8" s="6">
        <v>764201</v>
      </c>
      <c r="J8" s="7">
        <v>5</v>
      </c>
      <c r="K8" s="6" t="s">
        <v>112</v>
      </c>
      <c r="L8" s="6" t="s">
        <v>13</v>
      </c>
      <c r="M8" s="6">
        <v>8</v>
      </c>
      <c r="N8" s="6">
        <v>7</v>
      </c>
      <c r="O8" s="8">
        <f t="shared" ref="O8:O17" si="3">SUM(M8:N8)</f>
        <v>15</v>
      </c>
      <c r="P8" s="6">
        <v>24</v>
      </c>
      <c r="Q8" s="9">
        <f t="shared" ref="Q8:Q17" si="4">O8/P8</f>
        <v>0.625</v>
      </c>
      <c r="R8" s="10" t="str">
        <f t="shared" ref="R8" si="5">IF(O8&gt;75%*P8,"Победитель",IF(O8&gt;50%*P8,"Призёр","Участник"))</f>
        <v>Призёр</v>
      </c>
    </row>
    <row r="9" spans="1:18" x14ac:dyDescent="0.4">
      <c r="A9" s="6">
        <v>14</v>
      </c>
      <c r="B9" s="6" t="s">
        <v>76</v>
      </c>
      <c r="C9" s="6" t="s">
        <v>117</v>
      </c>
      <c r="D9" s="6" t="s">
        <v>118</v>
      </c>
      <c r="E9" s="6" t="s">
        <v>119</v>
      </c>
      <c r="F9" s="6" t="str">
        <f t="shared" si="0"/>
        <v>Ч</v>
      </c>
      <c r="G9" s="6" t="str">
        <f t="shared" si="1"/>
        <v>Д</v>
      </c>
      <c r="H9" s="6" t="str">
        <f t="shared" si="2"/>
        <v>Я</v>
      </c>
      <c r="I9" s="6">
        <v>764201</v>
      </c>
      <c r="J9" s="7">
        <v>5</v>
      </c>
      <c r="K9" s="6" t="s">
        <v>111</v>
      </c>
      <c r="L9" s="6" t="s">
        <v>13</v>
      </c>
      <c r="M9" s="6">
        <v>7</v>
      </c>
      <c r="N9" s="6">
        <v>5</v>
      </c>
      <c r="O9" s="8">
        <f t="shared" si="3"/>
        <v>12</v>
      </c>
      <c r="P9" s="6">
        <v>24</v>
      </c>
      <c r="Q9" s="9">
        <f t="shared" si="4"/>
        <v>0.5</v>
      </c>
      <c r="R9" s="10" t="s">
        <v>217</v>
      </c>
    </row>
    <row r="10" spans="1:18" x14ac:dyDescent="0.4">
      <c r="A10" s="6">
        <v>21</v>
      </c>
      <c r="B10" s="6" t="s">
        <v>76</v>
      </c>
      <c r="C10" s="6" t="s">
        <v>125</v>
      </c>
      <c r="D10" s="6" t="s">
        <v>108</v>
      </c>
      <c r="E10" s="6" t="s">
        <v>64</v>
      </c>
      <c r="F10" s="6" t="str">
        <f t="shared" si="0"/>
        <v>Я</v>
      </c>
      <c r="G10" s="6" t="str">
        <f t="shared" si="1"/>
        <v>Я</v>
      </c>
      <c r="H10" s="6" t="str">
        <f t="shared" si="2"/>
        <v>С</v>
      </c>
      <c r="I10" s="6">
        <v>764201</v>
      </c>
      <c r="J10" s="7">
        <v>5</v>
      </c>
      <c r="K10" s="6" t="s">
        <v>126</v>
      </c>
      <c r="L10" s="6" t="s">
        <v>13</v>
      </c>
      <c r="M10" s="6">
        <v>6</v>
      </c>
      <c r="N10" s="6">
        <v>2</v>
      </c>
      <c r="O10" s="8">
        <f t="shared" si="3"/>
        <v>8</v>
      </c>
      <c r="P10" s="6">
        <v>24</v>
      </c>
      <c r="Q10" s="9">
        <f t="shared" si="4"/>
        <v>0.33333333333333331</v>
      </c>
      <c r="R10" s="10" t="str">
        <f t="shared" ref="R10:R13" si="6">IF(O10&gt;75%*P10,"Победитель",IF(O10&gt;50%*P10,"Призёр","Участник"))</f>
        <v>Участник</v>
      </c>
    </row>
    <row r="11" spans="1:18" x14ac:dyDescent="0.4">
      <c r="A11" s="6">
        <v>35</v>
      </c>
      <c r="B11" s="6" t="s">
        <v>76</v>
      </c>
      <c r="C11" s="6" t="s">
        <v>115</v>
      </c>
      <c r="D11" s="6" t="s">
        <v>116</v>
      </c>
      <c r="E11" s="6" t="s">
        <v>36</v>
      </c>
      <c r="F11" s="6" t="str">
        <f t="shared" si="0"/>
        <v>Т</v>
      </c>
      <c r="G11" s="6" t="str">
        <f t="shared" si="1"/>
        <v>М</v>
      </c>
      <c r="H11" s="6" t="str">
        <f t="shared" si="2"/>
        <v>Д</v>
      </c>
      <c r="I11" s="6">
        <v>764201</v>
      </c>
      <c r="J11" s="7">
        <v>5</v>
      </c>
      <c r="K11" s="6" t="s">
        <v>110</v>
      </c>
      <c r="L11" s="6" t="s">
        <v>13</v>
      </c>
      <c r="M11" s="6">
        <v>5</v>
      </c>
      <c r="N11" s="6">
        <v>1</v>
      </c>
      <c r="O11" s="8">
        <f t="shared" si="3"/>
        <v>6</v>
      </c>
      <c r="P11" s="6">
        <v>24</v>
      </c>
      <c r="Q11" s="9">
        <f t="shared" si="4"/>
        <v>0.25</v>
      </c>
      <c r="R11" s="10" t="str">
        <f t="shared" si="6"/>
        <v>Участник</v>
      </c>
    </row>
    <row r="12" spans="1:18" x14ac:dyDescent="0.4">
      <c r="A12" s="6">
        <v>36</v>
      </c>
      <c r="B12" s="6" t="s">
        <v>76</v>
      </c>
      <c r="C12" s="6" t="s">
        <v>216</v>
      </c>
      <c r="D12" s="6" t="s">
        <v>151</v>
      </c>
      <c r="E12" s="6" t="s">
        <v>67</v>
      </c>
      <c r="F12" s="6" t="str">
        <f t="shared" si="0"/>
        <v>К</v>
      </c>
      <c r="G12" s="6" t="str">
        <f t="shared" si="1"/>
        <v>В</v>
      </c>
      <c r="H12" s="6" t="str">
        <f t="shared" si="2"/>
        <v>И</v>
      </c>
      <c r="I12" s="6">
        <v>764203</v>
      </c>
      <c r="J12" s="11">
        <v>5</v>
      </c>
      <c r="K12" s="6" t="s">
        <v>112</v>
      </c>
      <c r="L12" s="6" t="s">
        <v>13</v>
      </c>
      <c r="M12" s="12">
        <v>4</v>
      </c>
      <c r="N12" s="12">
        <v>2</v>
      </c>
      <c r="O12" s="8">
        <f t="shared" si="3"/>
        <v>6</v>
      </c>
      <c r="P12" s="6">
        <v>24</v>
      </c>
      <c r="Q12" s="9">
        <f t="shared" si="4"/>
        <v>0.25</v>
      </c>
      <c r="R12" s="10" t="str">
        <f t="shared" si="6"/>
        <v>Участник</v>
      </c>
    </row>
    <row r="13" spans="1:18" x14ac:dyDescent="0.4">
      <c r="A13" s="6">
        <v>39</v>
      </c>
      <c r="B13" s="6" t="s">
        <v>76</v>
      </c>
      <c r="C13" s="6" t="s">
        <v>121</v>
      </c>
      <c r="D13" s="6" t="s">
        <v>122</v>
      </c>
      <c r="E13" s="6" t="s">
        <v>123</v>
      </c>
      <c r="F13" s="6" t="str">
        <f t="shared" si="0"/>
        <v>Т</v>
      </c>
      <c r="G13" s="6" t="str">
        <f t="shared" si="1"/>
        <v>А</v>
      </c>
      <c r="H13" s="6" t="str">
        <f t="shared" si="2"/>
        <v>Э</v>
      </c>
      <c r="I13" s="6">
        <v>764201</v>
      </c>
      <c r="J13" s="7">
        <v>5</v>
      </c>
      <c r="K13" s="6" t="s">
        <v>124</v>
      </c>
      <c r="L13" s="6" t="s">
        <v>13</v>
      </c>
      <c r="M13" s="6">
        <v>5</v>
      </c>
      <c r="N13" s="6">
        <v>0</v>
      </c>
      <c r="O13" s="8">
        <f t="shared" si="3"/>
        <v>5</v>
      </c>
      <c r="P13" s="6">
        <v>24</v>
      </c>
      <c r="Q13" s="9">
        <f t="shared" si="4"/>
        <v>0.20833333333333334</v>
      </c>
      <c r="R13" s="10" t="str">
        <f t="shared" si="6"/>
        <v>Участник</v>
      </c>
    </row>
    <row r="14" spans="1:18" x14ac:dyDescent="0.4">
      <c r="A14" s="6">
        <v>55</v>
      </c>
      <c r="B14" s="6" t="s">
        <v>76</v>
      </c>
      <c r="C14" s="6" t="s">
        <v>134</v>
      </c>
      <c r="D14" s="6" t="s">
        <v>51</v>
      </c>
      <c r="E14" s="6" t="s">
        <v>42</v>
      </c>
      <c r="F14" s="6" t="str">
        <f t="shared" si="0"/>
        <v>С</v>
      </c>
      <c r="G14" s="6" t="str">
        <f t="shared" si="1"/>
        <v>И</v>
      </c>
      <c r="H14" s="6" t="str">
        <f t="shared" si="2"/>
        <v>А</v>
      </c>
      <c r="I14" s="6">
        <v>764201</v>
      </c>
      <c r="J14" s="7">
        <v>6</v>
      </c>
      <c r="K14" s="6" t="s">
        <v>30</v>
      </c>
      <c r="L14" s="6" t="s">
        <v>13</v>
      </c>
      <c r="M14" s="6">
        <v>10</v>
      </c>
      <c r="N14" s="6">
        <v>17</v>
      </c>
      <c r="O14" s="8">
        <f t="shared" si="3"/>
        <v>27</v>
      </c>
      <c r="P14" s="10">
        <v>47</v>
      </c>
      <c r="Q14" s="9">
        <f t="shared" si="4"/>
        <v>0.57446808510638303</v>
      </c>
      <c r="R14" s="10" t="str">
        <f t="shared" ref="R14:R19" si="7">IF(O14&gt;75%*P14,"Победитель",IF(O14&gt;50%*P14,"Призёр","Участник"))</f>
        <v>Призёр</v>
      </c>
    </row>
    <row r="15" spans="1:18" x14ac:dyDescent="0.4">
      <c r="A15" s="6">
        <v>58</v>
      </c>
      <c r="B15" s="6" t="s">
        <v>71</v>
      </c>
      <c r="C15" s="6" t="s">
        <v>137</v>
      </c>
      <c r="D15" s="6" t="s">
        <v>52</v>
      </c>
      <c r="E15" s="6" t="s">
        <v>60</v>
      </c>
      <c r="F15" s="6" t="str">
        <f t="shared" si="0"/>
        <v>Б</v>
      </c>
      <c r="G15" s="6" t="str">
        <f t="shared" si="1"/>
        <v>Е</v>
      </c>
      <c r="H15" s="6" t="str">
        <f t="shared" si="2"/>
        <v>Д</v>
      </c>
      <c r="I15" s="6">
        <v>764201</v>
      </c>
      <c r="J15" s="7">
        <v>6</v>
      </c>
      <c r="K15" s="6" t="s">
        <v>23</v>
      </c>
      <c r="L15" s="6" t="s">
        <v>13</v>
      </c>
      <c r="M15" s="6">
        <v>10</v>
      </c>
      <c r="N15" s="6">
        <v>16</v>
      </c>
      <c r="O15" s="8">
        <f t="shared" si="3"/>
        <v>26</v>
      </c>
      <c r="P15" s="10">
        <v>47</v>
      </c>
      <c r="Q15" s="9">
        <f t="shared" si="4"/>
        <v>0.55319148936170215</v>
      </c>
      <c r="R15" s="10" t="str">
        <f t="shared" si="7"/>
        <v>Призёр</v>
      </c>
    </row>
    <row r="16" spans="1:18" x14ac:dyDescent="0.4">
      <c r="A16" s="6">
        <v>61</v>
      </c>
      <c r="B16" s="6" t="s">
        <v>71</v>
      </c>
      <c r="C16" s="6" t="s">
        <v>127</v>
      </c>
      <c r="D16" s="6" t="s">
        <v>56</v>
      </c>
      <c r="E16" s="6" t="s">
        <v>39</v>
      </c>
      <c r="F16" s="6" t="str">
        <f t="shared" si="0"/>
        <v>Б</v>
      </c>
      <c r="G16" s="6" t="str">
        <f t="shared" si="1"/>
        <v>А</v>
      </c>
      <c r="H16" s="6" t="str">
        <f t="shared" si="2"/>
        <v>С</v>
      </c>
      <c r="I16" s="6">
        <v>764201</v>
      </c>
      <c r="J16" s="7">
        <v>6</v>
      </c>
      <c r="K16" s="6" t="s">
        <v>25</v>
      </c>
      <c r="L16" s="6" t="s">
        <v>13</v>
      </c>
      <c r="M16" s="6">
        <v>12</v>
      </c>
      <c r="N16" s="6">
        <v>13</v>
      </c>
      <c r="O16" s="8">
        <f t="shared" si="3"/>
        <v>25</v>
      </c>
      <c r="P16" s="10">
        <v>47</v>
      </c>
      <c r="Q16" s="9">
        <f t="shared" si="4"/>
        <v>0.53191489361702127</v>
      </c>
      <c r="R16" s="10" t="str">
        <f t="shared" si="7"/>
        <v>Призёр</v>
      </c>
    </row>
    <row r="17" spans="1:18" x14ac:dyDescent="0.4">
      <c r="A17" s="6">
        <v>62</v>
      </c>
      <c r="B17" s="6" t="s">
        <v>71</v>
      </c>
      <c r="C17" s="6" t="s">
        <v>141</v>
      </c>
      <c r="D17" s="6" t="s">
        <v>142</v>
      </c>
      <c r="E17" s="6" t="s">
        <v>143</v>
      </c>
      <c r="F17" s="6" t="str">
        <f t="shared" si="0"/>
        <v>З</v>
      </c>
      <c r="G17" s="6" t="str">
        <f t="shared" si="1"/>
        <v>О</v>
      </c>
      <c r="H17" s="6" t="str">
        <f t="shared" si="2"/>
        <v>А</v>
      </c>
      <c r="I17" s="6">
        <v>764201</v>
      </c>
      <c r="J17" s="7">
        <v>6</v>
      </c>
      <c r="K17" s="6" t="s">
        <v>33</v>
      </c>
      <c r="L17" s="6" t="s">
        <v>13</v>
      </c>
      <c r="M17" s="6">
        <v>11</v>
      </c>
      <c r="N17" s="6">
        <v>14</v>
      </c>
      <c r="O17" s="8">
        <f t="shared" si="3"/>
        <v>25</v>
      </c>
      <c r="P17" s="10">
        <v>47</v>
      </c>
      <c r="Q17" s="9">
        <f t="shared" si="4"/>
        <v>0.53191489361702127</v>
      </c>
      <c r="R17" s="10" t="str">
        <f t="shared" si="7"/>
        <v>Призёр</v>
      </c>
    </row>
    <row r="18" spans="1:18" x14ac:dyDescent="0.4">
      <c r="A18" s="6">
        <v>65</v>
      </c>
      <c r="B18" s="6" t="s">
        <v>71</v>
      </c>
      <c r="C18" s="6" t="s">
        <v>128</v>
      </c>
      <c r="D18" s="6" t="s">
        <v>129</v>
      </c>
      <c r="E18" s="6" t="s">
        <v>60</v>
      </c>
      <c r="F18" s="6" t="str">
        <f t="shared" si="0"/>
        <v>Б</v>
      </c>
      <c r="G18" s="6" t="str">
        <f t="shared" si="1"/>
        <v>Л</v>
      </c>
      <c r="H18" s="6" t="str">
        <f t="shared" si="2"/>
        <v>Д</v>
      </c>
      <c r="I18" s="6">
        <v>764201</v>
      </c>
      <c r="J18" s="7">
        <v>6</v>
      </c>
      <c r="K18" s="6" t="s">
        <v>19</v>
      </c>
      <c r="L18" s="6" t="s">
        <v>13</v>
      </c>
      <c r="M18" s="6">
        <v>11</v>
      </c>
      <c r="N18" s="6">
        <v>13</v>
      </c>
      <c r="O18" s="8">
        <f t="shared" ref="O18:O22" si="8">SUM(M18:N18)</f>
        <v>24</v>
      </c>
      <c r="P18" s="10">
        <v>47</v>
      </c>
      <c r="Q18" s="9">
        <f t="shared" ref="Q18:Q22" si="9">O18/P18</f>
        <v>0.51063829787234039</v>
      </c>
      <c r="R18" s="10" t="str">
        <f t="shared" si="7"/>
        <v>Призёр</v>
      </c>
    </row>
    <row r="19" spans="1:18" x14ac:dyDescent="0.4">
      <c r="A19" s="6">
        <v>76</v>
      </c>
      <c r="B19" s="6" t="s">
        <v>71</v>
      </c>
      <c r="C19" s="6" t="s">
        <v>130</v>
      </c>
      <c r="D19" s="6" t="s">
        <v>93</v>
      </c>
      <c r="E19" s="6" t="s">
        <v>24</v>
      </c>
      <c r="F19" s="6" t="str">
        <f t="shared" ref="F19:F22" si="10">LEFT(C19,1)</f>
        <v>М</v>
      </c>
      <c r="G19" s="6" t="str">
        <f t="shared" ref="G19:G22" si="11">LEFT(D19,1)</f>
        <v>Т</v>
      </c>
      <c r="H19" s="6" t="str">
        <f t="shared" ref="H19:H22" si="12">LEFT(E19,1)</f>
        <v>А</v>
      </c>
      <c r="I19" s="6">
        <v>764201</v>
      </c>
      <c r="J19" s="7">
        <v>6</v>
      </c>
      <c r="K19" s="6" t="s">
        <v>35</v>
      </c>
      <c r="L19" s="6" t="s">
        <v>13</v>
      </c>
      <c r="M19" s="6">
        <v>7</v>
      </c>
      <c r="N19" s="6">
        <v>13</v>
      </c>
      <c r="O19" s="8">
        <f t="shared" si="8"/>
        <v>20</v>
      </c>
      <c r="P19" s="10">
        <v>47</v>
      </c>
      <c r="Q19" s="9">
        <f t="shared" si="9"/>
        <v>0.42553191489361702</v>
      </c>
      <c r="R19" s="10" t="str">
        <f t="shared" si="7"/>
        <v>Участник</v>
      </c>
    </row>
    <row r="20" spans="1:18" x14ac:dyDescent="0.4">
      <c r="A20" s="6">
        <v>81</v>
      </c>
      <c r="B20" s="6" t="s">
        <v>76</v>
      </c>
      <c r="C20" s="6" t="s">
        <v>131</v>
      </c>
      <c r="D20" s="6" t="s">
        <v>132</v>
      </c>
      <c r="E20" s="6" t="s">
        <v>133</v>
      </c>
      <c r="F20" s="6" t="str">
        <f t="shared" si="10"/>
        <v>Х</v>
      </c>
      <c r="G20" s="6" t="str">
        <f t="shared" si="11"/>
        <v>Р</v>
      </c>
      <c r="H20" s="6" t="str">
        <f t="shared" si="12"/>
        <v>Р</v>
      </c>
      <c r="I20" s="6">
        <v>764201</v>
      </c>
      <c r="J20" s="7">
        <v>6</v>
      </c>
      <c r="K20" s="6" t="s">
        <v>27</v>
      </c>
      <c r="L20" s="6" t="s">
        <v>13</v>
      </c>
      <c r="M20" s="6">
        <v>9</v>
      </c>
      <c r="N20" s="6">
        <v>10</v>
      </c>
      <c r="O20" s="8">
        <f t="shared" si="8"/>
        <v>19</v>
      </c>
      <c r="P20" s="10">
        <v>47</v>
      </c>
      <c r="Q20" s="9">
        <f t="shared" si="9"/>
        <v>0.40425531914893614</v>
      </c>
      <c r="R20" s="10" t="str">
        <f t="shared" ref="R20:R22" si="13">IF(O20&gt;75%*P20,"Победитель",IF(O20&gt;50%*P20,"Призёр","Участник"))</f>
        <v>Участник</v>
      </c>
    </row>
    <row r="21" spans="1:18" x14ac:dyDescent="0.4">
      <c r="A21" s="6">
        <v>102</v>
      </c>
      <c r="B21" s="6" t="s">
        <v>76</v>
      </c>
      <c r="C21" s="6" t="s">
        <v>135</v>
      </c>
      <c r="D21" s="6" t="s">
        <v>136</v>
      </c>
      <c r="E21" s="6" t="s">
        <v>36</v>
      </c>
      <c r="F21" s="6" t="str">
        <f t="shared" si="10"/>
        <v>И</v>
      </c>
      <c r="G21" s="6" t="str">
        <f t="shared" si="11"/>
        <v>Н</v>
      </c>
      <c r="H21" s="6" t="str">
        <f t="shared" si="12"/>
        <v>Д</v>
      </c>
      <c r="I21" s="6">
        <v>764201</v>
      </c>
      <c r="J21" s="7">
        <v>6</v>
      </c>
      <c r="K21" s="6" t="s">
        <v>37</v>
      </c>
      <c r="L21" s="6" t="s">
        <v>13</v>
      </c>
      <c r="M21" s="6">
        <v>4</v>
      </c>
      <c r="N21" s="6">
        <v>11</v>
      </c>
      <c r="O21" s="8">
        <f t="shared" si="8"/>
        <v>15</v>
      </c>
      <c r="P21" s="10">
        <v>47</v>
      </c>
      <c r="Q21" s="9">
        <f t="shared" si="9"/>
        <v>0.31914893617021278</v>
      </c>
      <c r="R21" s="10" t="str">
        <f t="shared" si="13"/>
        <v>Участник</v>
      </c>
    </row>
    <row r="22" spans="1:18" x14ac:dyDescent="0.4">
      <c r="A22" s="6">
        <v>103</v>
      </c>
      <c r="B22" s="6" t="s">
        <v>76</v>
      </c>
      <c r="C22" s="6" t="s">
        <v>138</v>
      </c>
      <c r="D22" s="6" t="s">
        <v>139</v>
      </c>
      <c r="E22" s="6" t="s">
        <v>140</v>
      </c>
      <c r="F22" s="6" t="str">
        <f t="shared" si="10"/>
        <v>Ч</v>
      </c>
      <c r="G22" s="6" t="str">
        <f t="shared" si="11"/>
        <v>Б</v>
      </c>
      <c r="H22" s="6" t="str">
        <f t="shared" si="12"/>
        <v>А</v>
      </c>
      <c r="I22" s="6">
        <v>764201</v>
      </c>
      <c r="J22" s="7">
        <v>6</v>
      </c>
      <c r="K22" s="6" t="s">
        <v>31</v>
      </c>
      <c r="L22" s="6" t="s">
        <v>13</v>
      </c>
      <c r="M22" s="6">
        <v>6</v>
      </c>
      <c r="N22" s="6">
        <v>9</v>
      </c>
      <c r="O22" s="8">
        <f t="shared" si="8"/>
        <v>15</v>
      </c>
      <c r="P22" s="10">
        <v>47</v>
      </c>
      <c r="Q22" s="9">
        <f t="shared" si="9"/>
        <v>0.31914893617021278</v>
      </c>
      <c r="R22" s="10" t="str">
        <f t="shared" si="13"/>
        <v>Участник</v>
      </c>
    </row>
    <row r="23" spans="1:18" x14ac:dyDescent="0.4">
      <c r="A23" s="6">
        <v>154</v>
      </c>
      <c r="B23" s="6" t="s">
        <v>71</v>
      </c>
      <c r="C23" s="6" t="s">
        <v>144</v>
      </c>
      <c r="D23" s="6" t="s">
        <v>145</v>
      </c>
      <c r="E23" s="6" t="s">
        <v>114</v>
      </c>
      <c r="F23" s="6" t="str">
        <f t="shared" ref="F23:F29" si="14">LEFT(C23,1)</f>
        <v>Т</v>
      </c>
      <c r="G23" s="6" t="str">
        <f t="shared" ref="G23:G29" si="15">LEFT(D23,1)</f>
        <v>А</v>
      </c>
      <c r="H23" s="6" t="str">
        <f t="shared" ref="H23:H29" si="16">LEFT(E23,1)</f>
        <v>В</v>
      </c>
      <c r="I23" s="6">
        <v>764201</v>
      </c>
      <c r="J23" s="7">
        <v>7</v>
      </c>
      <c r="K23" s="6" t="s">
        <v>146</v>
      </c>
      <c r="L23" s="6" t="s">
        <v>13</v>
      </c>
      <c r="M23" s="6">
        <v>16</v>
      </c>
      <c r="N23" s="6">
        <v>16</v>
      </c>
      <c r="O23" s="8">
        <f t="shared" ref="O23:O28" si="17">SUM(M23:N23)</f>
        <v>32</v>
      </c>
      <c r="P23" s="10">
        <v>50</v>
      </c>
      <c r="Q23" s="9">
        <f t="shared" ref="Q23:Q28" si="18">O23/P23</f>
        <v>0.64</v>
      </c>
      <c r="R23" s="13" t="str">
        <f t="shared" ref="R23:R25" si="19">IF(O23&gt;75%*P23,"Победитель",IF(O23&gt;50%*P23,"Призёр","Участник"))</f>
        <v>Призёр</v>
      </c>
    </row>
    <row r="24" spans="1:18" x14ac:dyDescent="0.4">
      <c r="A24" s="6">
        <v>158</v>
      </c>
      <c r="B24" s="6" t="s">
        <v>71</v>
      </c>
      <c r="C24" s="6" t="s">
        <v>149</v>
      </c>
      <c r="D24" s="6" t="s">
        <v>145</v>
      </c>
      <c r="E24" s="6" t="s">
        <v>72</v>
      </c>
      <c r="F24" s="6" t="str">
        <f t="shared" si="14"/>
        <v>К</v>
      </c>
      <c r="G24" s="6" t="str">
        <f t="shared" si="15"/>
        <v>А</v>
      </c>
      <c r="H24" s="6" t="str">
        <f t="shared" si="16"/>
        <v>И</v>
      </c>
      <c r="I24" s="6">
        <v>764201</v>
      </c>
      <c r="J24" s="7">
        <v>7</v>
      </c>
      <c r="K24" s="6" t="s">
        <v>102</v>
      </c>
      <c r="L24" s="6" t="s">
        <v>13</v>
      </c>
      <c r="M24" s="6">
        <v>13</v>
      </c>
      <c r="N24" s="6">
        <v>18</v>
      </c>
      <c r="O24" s="8">
        <f t="shared" si="17"/>
        <v>31</v>
      </c>
      <c r="P24" s="10">
        <v>50</v>
      </c>
      <c r="Q24" s="9">
        <f t="shared" si="18"/>
        <v>0.62</v>
      </c>
      <c r="R24" s="13" t="str">
        <f t="shared" si="19"/>
        <v>Призёр</v>
      </c>
    </row>
    <row r="25" spans="1:18" x14ac:dyDescent="0.4">
      <c r="A25" s="6">
        <v>159</v>
      </c>
      <c r="B25" s="6" t="s">
        <v>76</v>
      </c>
      <c r="C25" s="6" t="s">
        <v>150</v>
      </c>
      <c r="D25" s="6" t="s">
        <v>151</v>
      </c>
      <c r="E25" s="6" t="s">
        <v>22</v>
      </c>
      <c r="F25" s="6" t="str">
        <f t="shared" si="14"/>
        <v>Б</v>
      </c>
      <c r="G25" s="6" t="str">
        <f t="shared" si="15"/>
        <v>В</v>
      </c>
      <c r="H25" s="6" t="str">
        <f t="shared" si="16"/>
        <v>А</v>
      </c>
      <c r="I25" s="6">
        <v>764201</v>
      </c>
      <c r="J25" s="7">
        <v>7</v>
      </c>
      <c r="K25" s="6" t="s">
        <v>80</v>
      </c>
      <c r="L25" s="6" t="s">
        <v>13</v>
      </c>
      <c r="M25" s="6">
        <v>15</v>
      </c>
      <c r="N25" s="6">
        <v>16</v>
      </c>
      <c r="O25" s="8">
        <f t="shared" si="17"/>
        <v>31</v>
      </c>
      <c r="P25" s="10">
        <v>50</v>
      </c>
      <c r="Q25" s="9">
        <f t="shared" si="18"/>
        <v>0.62</v>
      </c>
      <c r="R25" s="13" t="str">
        <f t="shared" si="19"/>
        <v>Призёр</v>
      </c>
    </row>
    <row r="26" spans="1:18" x14ac:dyDescent="0.4">
      <c r="A26" s="6">
        <v>170</v>
      </c>
      <c r="B26" s="6" t="s">
        <v>71</v>
      </c>
      <c r="C26" s="6" t="s">
        <v>157</v>
      </c>
      <c r="D26" s="6" t="s">
        <v>46</v>
      </c>
      <c r="E26" s="6" t="s">
        <v>34</v>
      </c>
      <c r="F26" s="6" t="str">
        <f t="shared" si="14"/>
        <v>М</v>
      </c>
      <c r="G26" s="6" t="str">
        <f t="shared" si="15"/>
        <v>У</v>
      </c>
      <c r="H26" s="6" t="str">
        <f t="shared" si="16"/>
        <v>Е</v>
      </c>
      <c r="I26" s="6">
        <v>764201</v>
      </c>
      <c r="J26" s="7">
        <v>7</v>
      </c>
      <c r="K26" s="6" t="s">
        <v>75</v>
      </c>
      <c r="L26" s="6" t="s">
        <v>13</v>
      </c>
      <c r="M26" s="6">
        <v>13</v>
      </c>
      <c r="N26" s="6">
        <v>15</v>
      </c>
      <c r="O26" s="8">
        <f t="shared" si="17"/>
        <v>28</v>
      </c>
      <c r="P26" s="10">
        <v>50</v>
      </c>
      <c r="Q26" s="9">
        <f t="shared" si="18"/>
        <v>0.56000000000000005</v>
      </c>
      <c r="R26" s="10" t="s">
        <v>218</v>
      </c>
    </row>
    <row r="27" spans="1:18" x14ac:dyDescent="0.4">
      <c r="A27" s="6">
        <v>175</v>
      </c>
      <c r="B27" s="6" t="s">
        <v>76</v>
      </c>
      <c r="C27" s="6" t="s">
        <v>153</v>
      </c>
      <c r="D27" s="6" t="s">
        <v>154</v>
      </c>
      <c r="E27" s="6" t="s">
        <v>155</v>
      </c>
      <c r="F27" s="6" t="str">
        <f t="shared" si="14"/>
        <v>К</v>
      </c>
      <c r="G27" s="6" t="str">
        <f t="shared" si="15"/>
        <v>Д</v>
      </c>
      <c r="H27" s="6" t="str">
        <f t="shared" si="16"/>
        <v>Х</v>
      </c>
      <c r="I27" s="6">
        <v>764201</v>
      </c>
      <c r="J27" s="7">
        <v>7</v>
      </c>
      <c r="K27" s="6" t="s">
        <v>78</v>
      </c>
      <c r="L27" s="6" t="s">
        <v>13</v>
      </c>
      <c r="M27" s="6">
        <v>12</v>
      </c>
      <c r="N27" s="6">
        <v>15</v>
      </c>
      <c r="O27" s="8">
        <f t="shared" si="17"/>
        <v>27</v>
      </c>
      <c r="P27" s="10">
        <v>50</v>
      </c>
      <c r="Q27" s="9">
        <f t="shared" si="18"/>
        <v>0.54</v>
      </c>
      <c r="R27" s="10" t="s">
        <v>218</v>
      </c>
    </row>
    <row r="28" spans="1:18" x14ac:dyDescent="0.4">
      <c r="A28" s="6">
        <v>189</v>
      </c>
      <c r="B28" s="6" t="s">
        <v>71</v>
      </c>
      <c r="C28" s="6" t="s">
        <v>147</v>
      </c>
      <c r="D28" s="6" t="s">
        <v>47</v>
      </c>
      <c r="E28" s="6" t="s">
        <v>72</v>
      </c>
      <c r="F28" s="6" t="str">
        <f t="shared" si="14"/>
        <v>М</v>
      </c>
      <c r="G28" s="6" t="str">
        <f t="shared" si="15"/>
        <v>М</v>
      </c>
      <c r="H28" s="6" t="str">
        <f t="shared" si="16"/>
        <v>И</v>
      </c>
      <c r="I28" s="6">
        <v>764201</v>
      </c>
      <c r="J28" s="7">
        <v>7</v>
      </c>
      <c r="K28" s="6" t="s">
        <v>148</v>
      </c>
      <c r="L28" s="6" t="s">
        <v>13</v>
      </c>
      <c r="M28" s="6">
        <v>10</v>
      </c>
      <c r="N28" s="6">
        <v>13</v>
      </c>
      <c r="O28" s="8">
        <f t="shared" si="17"/>
        <v>23</v>
      </c>
      <c r="P28" s="10">
        <v>50</v>
      </c>
      <c r="Q28" s="9">
        <f t="shared" si="18"/>
        <v>0.46</v>
      </c>
      <c r="R28" s="10" t="str">
        <f t="shared" ref="R28:R30" si="20">IF(O28&gt;75%*P28,"Победитель",IF(O28&gt;50%*P28,"Призёр","Участник"))</f>
        <v>Участник</v>
      </c>
    </row>
    <row r="29" spans="1:18" x14ac:dyDescent="0.4">
      <c r="A29" s="6">
        <v>193</v>
      </c>
      <c r="B29" s="6" t="s">
        <v>76</v>
      </c>
      <c r="C29" s="6" t="s">
        <v>158</v>
      </c>
      <c r="D29" s="6" t="s">
        <v>106</v>
      </c>
      <c r="E29" s="6" t="s">
        <v>159</v>
      </c>
      <c r="F29" s="6" t="str">
        <f t="shared" si="14"/>
        <v>К</v>
      </c>
      <c r="G29" s="6" t="str">
        <f t="shared" si="15"/>
        <v>Ю</v>
      </c>
      <c r="H29" s="6" t="str">
        <f t="shared" si="16"/>
        <v>Н</v>
      </c>
      <c r="I29" s="6">
        <v>764201</v>
      </c>
      <c r="J29" s="7">
        <v>7</v>
      </c>
      <c r="K29" s="6" t="s">
        <v>73</v>
      </c>
      <c r="L29" s="6" t="s">
        <v>13</v>
      </c>
      <c r="M29" s="6">
        <v>8</v>
      </c>
      <c r="N29" s="6">
        <v>13</v>
      </c>
      <c r="O29" s="8">
        <f t="shared" ref="O29:O36" si="21">SUM(M29:N29)</f>
        <v>21</v>
      </c>
      <c r="P29" s="10">
        <v>50</v>
      </c>
      <c r="Q29" s="9">
        <f t="shared" ref="Q29:Q36" si="22">O29/P29</f>
        <v>0.42</v>
      </c>
      <c r="R29" s="10" t="str">
        <f t="shared" si="20"/>
        <v>Участник</v>
      </c>
    </row>
    <row r="30" spans="1:18" x14ac:dyDescent="0.4">
      <c r="A30" s="6">
        <v>211</v>
      </c>
      <c r="B30" s="6" t="s">
        <v>76</v>
      </c>
      <c r="C30" s="6" t="s">
        <v>152</v>
      </c>
      <c r="D30" s="6" t="s">
        <v>54</v>
      </c>
      <c r="E30" s="6" t="s">
        <v>69</v>
      </c>
      <c r="F30" s="6" t="str">
        <f t="shared" ref="F30:F36" si="23">LEFT(C30,1)</f>
        <v>К</v>
      </c>
      <c r="G30" s="6" t="str">
        <f t="shared" ref="G30:G36" si="24">LEFT(D30,1)</f>
        <v>А</v>
      </c>
      <c r="H30" s="6" t="str">
        <f t="shared" ref="H30:H36" si="25">LEFT(E30,1)</f>
        <v>Н</v>
      </c>
      <c r="I30" s="6">
        <v>764201</v>
      </c>
      <c r="J30" s="7">
        <v>7</v>
      </c>
      <c r="K30" s="6" t="s">
        <v>79</v>
      </c>
      <c r="L30" s="6" t="s">
        <v>13</v>
      </c>
      <c r="M30" s="6">
        <v>12</v>
      </c>
      <c r="N30" s="6">
        <v>5</v>
      </c>
      <c r="O30" s="8">
        <f t="shared" si="21"/>
        <v>17</v>
      </c>
      <c r="P30" s="10">
        <v>50</v>
      </c>
      <c r="Q30" s="9">
        <f t="shared" si="22"/>
        <v>0.34</v>
      </c>
      <c r="R30" s="10" t="str">
        <f t="shared" si="20"/>
        <v>Участник</v>
      </c>
    </row>
    <row r="31" spans="1:18" x14ac:dyDescent="0.4">
      <c r="A31" s="6">
        <v>241</v>
      </c>
      <c r="B31" s="6" t="s">
        <v>76</v>
      </c>
      <c r="C31" s="6" t="s">
        <v>20</v>
      </c>
      <c r="D31" s="6" t="s">
        <v>164</v>
      </c>
      <c r="E31" s="6" t="s">
        <v>42</v>
      </c>
      <c r="F31" s="6" t="str">
        <f t="shared" si="23"/>
        <v>З</v>
      </c>
      <c r="G31" s="6" t="str">
        <f t="shared" si="24"/>
        <v>С</v>
      </c>
      <c r="H31" s="6" t="str">
        <f t="shared" si="25"/>
        <v>А</v>
      </c>
      <c r="I31" s="6">
        <v>764201</v>
      </c>
      <c r="J31" s="7">
        <v>8</v>
      </c>
      <c r="K31" s="6" t="s">
        <v>83</v>
      </c>
      <c r="L31" s="6" t="s">
        <v>13</v>
      </c>
      <c r="M31" s="6">
        <v>17</v>
      </c>
      <c r="N31" s="6">
        <v>25</v>
      </c>
      <c r="O31" s="8">
        <f t="shared" si="21"/>
        <v>42</v>
      </c>
      <c r="P31" s="10">
        <v>61</v>
      </c>
      <c r="Q31" s="9">
        <f t="shared" si="22"/>
        <v>0.68852459016393441</v>
      </c>
      <c r="R31" s="13" t="str">
        <f t="shared" ref="R31:R32" si="26">IF(O31&gt;75%*P31,"Победитель",IF(O31&gt;50%*P31,"Призёр","Участник"))</f>
        <v>Призёр</v>
      </c>
    </row>
    <row r="32" spans="1:18" x14ac:dyDescent="0.4">
      <c r="A32" s="6">
        <v>243</v>
      </c>
      <c r="B32" s="6" t="s">
        <v>76</v>
      </c>
      <c r="C32" s="6" t="s">
        <v>160</v>
      </c>
      <c r="D32" s="6" t="s">
        <v>21</v>
      </c>
      <c r="E32" s="6" t="s">
        <v>42</v>
      </c>
      <c r="F32" s="6" t="str">
        <f t="shared" si="23"/>
        <v>К</v>
      </c>
      <c r="G32" s="6" t="str">
        <f t="shared" si="24"/>
        <v>Д</v>
      </c>
      <c r="H32" s="6" t="str">
        <f t="shared" si="25"/>
        <v>А</v>
      </c>
      <c r="I32" s="6">
        <v>764201</v>
      </c>
      <c r="J32" s="7">
        <v>8</v>
      </c>
      <c r="K32" s="6" t="s">
        <v>88</v>
      </c>
      <c r="L32" s="6" t="s">
        <v>13</v>
      </c>
      <c r="M32" s="6">
        <v>13</v>
      </c>
      <c r="N32" s="6">
        <v>28</v>
      </c>
      <c r="O32" s="8">
        <f t="shared" si="21"/>
        <v>41</v>
      </c>
      <c r="P32" s="10">
        <v>61</v>
      </c>
      <c r="Q32" s="9">
        <f t="shared" si="22"/>
        <v>0.67213114754098358</v>
      </c>
      <c r="R32" s="13" t="str">
        <f t="shared" si="26"/>
        <v>Призёр</v>
      </c>
    </row>
    <row r="33" spans="1:18" x14ac:dyDescent="0.4">
      <c r="A33" s="6">
        <v>248</v>
      </c>
      <c r="B33" s="6" t="s">
        <v>76</v>
      </c>
      <c r="C33" s="6" t="s">
        <v>162</v>
      </c>
      <c r="D33" s="6" t="s">
        <v>113</v>
      </c>
      <c r="E33" s="6" t="s">
        <v>22</v>
      </c>
      <c r="F33" s="6" t="str">
        <f t="shared" si="23"/>
        <v>С</v>
      </c>
      <c r="G33" s="6" t="str">
        <f t="shared" si="24"/>
        <v>Д</v>
      </c>
      <c r="H33" s="6" t="str">
        <f t="shared" si="25"/>
        <v>А</v>
      </c>
      <c r="I33" s="6">
        <v>764201</v>
      </c>
      <c r="J33" s="7">
        <v>8</v>
      </c>
      <c r="K33" s="6" t="s">
        <v>163</v>
      </c>
      <c r="L33" s="6" t="s">
        <v>13</v>
      </c>
      <c r="M33" s="6">
        <v>15</v>
      </c>
      <c r="N33" s="6">
        <v>21</v>
      </c>
      <c r="O33" s="8">
        <f t="shared" si="21"/>
        <v>36</v>
      </c>
      <c r="P33" s="10">
        <v>61</v>
      </c>
      <c r="Q33" s="9">
        <f t="shared" si="22"/>
        <v>0.5901639344262295</v>
      </c>
      <c r="R33" s="13" t="str">
        <f t="shared" ref="R33:R37" si="27">IF(O33&gt;75%*P33,"Победитель",IF(O33&gt;50%*P33,"Призёр","Участник"))</f>
        <v>Призёр</v>
      </c>
    </row>
    <row r="34" spans="1:18" x14ac:dyDescent="0.4">
      <c r="A34" s="6">
        <v>249</v>
      </c>
      <c r="B34" s="6" t="s">
        <v>76</v>
      </c>
      <c r="C34" s="6" t="s">
        <v>165</v>
      </c>
      <c r="D34" s="6" t="s">
        <v>166</v>
      </c>
      <c r="E34" s="6" t="s">
        <v>81</v>
      </c>
      <c r="F34" s="6" t="str">
        <f t="shared" si="23"/>
        <v>У</v>
      </c>
      <c r="G34" s="6" t="str">
        <f t="shared" si="24"/>
        <v>Р</v>
      </c>
      <c r="H34" s="6" t="str">
        <f t="shared" si="25"/>
        <v>М</v>
      </c>
      <c r="I34" s="6">
        <v>764201</v>
      </c>
      <c r="J34" s="7">
        <v>8</v>
      </c>
      <c r="K34" s="6" t="s">
        <v>84</v>
      </c>
      <c r="L34" s="6" t="s">
        <v>13</v>
      </c>
      <c r="M34" s="6">
        <v>15</v>
      </c>
      <c r="N34" s="6">
        <v>21</v>
      </c>
      <c r="O34" s="8">
        <f t="shared" si="21"/>
        <v>36</v>
      </c>
      <c r="P34" s="10">
        <v>61</v>
      </c>
      <c r="Q34" s="9">
        <f t="shared" si="22"/>
        <v>0.5901639344262295</v>
      </c>
      <c r="R34" s="13" t="str">
        <f t="shared" si="27"/>
        <v>Призёр</v>
      </c>
    </row>
    <row r="35" spans="1:18" x14ac:dyDescent="0.4">
      <c r="A35" s="6">
        <v>251</v>
      </c>
      <c r="B35" s="6" t="s">
        <v>76</v>
      </c>
      <c r="C35" s="6" t="s">
        <v>161</v>
      </c>
      <c r="D35" s="6" t="s">
        <v>59</v>
      </c>
      <c r="E35" s="6" t="s">
        <v>81</v>
      </c>
      <c r="F35" s="6" t="str">
        <f t="shared" si="23"/>
        <v>Е</v>
      </c>
      <c r="G35" s="6" t="str">
        <f t="shared" si="24"/>
        <v>К</v>
      </c>
      <c r="H35" s="6" t="str">
        <f t="shared" si="25"/>
        <v>М</v>
      </c>
      <c r="I35" s="6">
        <v>764201</v>
      </c>
      <c r="J35" s="7">
        <v>8</v>
      </c>
      <c r="K35" s="6" t="s">
        <v>85</v>
      </c>
      <c r="L35" s="6" t="s">
        <v>13</v>
      </c>
      <c r="M35" s="6">
        <v>15</v>
      </c>
      <c r="N35" s="6">
        <v>20</v>
      </c>
      <c r="O35" s="8">
        <f t="shared" si="21"/>
        <v>35</v>
      </c>
      <c r="P35" s="10">
        <v>61</v>
      </c>
      <c r="Q35" s="9">
        <f t="shared" si="22"/>
        <v>0.57377049180327866</v>
      </c>
      <c r="R35" s="13" t="str">
        <f t="shared" si="27"/>
        <v>Призёр</v>
      </c>
    </row>
    <row r="36" spans="1:18" x14ac:dyDescent="0.4">
      <c r="A36" s="6">
        <v>254</v>
      </c>
      <c r="B36" s="6" t="s">
        <v>76</v>
      </c>
      <c r="C36" s="6" t="s">
        <v>167</v>
      </c>
      <c r="D36" s="6" t="s">
        <v>168</v>
      </c>
      <c r="E36" s="6" t="s">
        <v>169</v>
      </c>
      <c r="F36" s="6" t="str">
        <f t="shared" si="23"/>
        <v>С</v>
      </c>
      <c r="G36" s="6" t="str">
        <f t="shared" si="24"/>
        <v>Д</v>
      </c>
      <c r="H36" s="6" t="str">
        <f t="shared" si="25"/>
        <v>Р</v>
      </c>
      <c r="I36" s="6">
        <v>764201</v>
      </c>
      <c r="J36" s="7">
        <v>8</v>
      </c>
      <c r="K36" s="6" t="s">
        <v>86</v>
      </c>
      <c r="L36" s="6" t="s">
        <v>13</v>
      </c>
      <c r="M36" s="6">
        <v>14</v>
      </c>
      <c r="N36" s="6">
        <v>20</v>
      </c>
      <c r="O36" s="8">
        <f t="shared" si="21"/>
        <v>34</v>
      </c>
      <c r="P36" s="10">
        <v>61</v>
      </c>
      <c r="Q36" s="9">
        <f t="shared" si="22"/>
        <v>0.55737704918032782</v>
      </c>
      <c r="R36" s="13" t="str">
        <f t="shared" si="27"/>
        <v>Призёр</v>
      </c>
    </row>
    <row r="37" spans="1:18" x14ac:dyDescent="0.4">
      <c r="A37" s="6">
        <v>258</v>
      </c>
      <c r="B37" s="6" t="s">
        <v>76</v>
      </c>
      <c r="C37" s="6" t="s">
        <v>170</v>
      </c>
      <c r="D37" s="6" t="s">
        <v>58</v>
      </c>
      <c r="E37" s="6" t="s">
        <v>42</v>
      </c>
      <c r="F37" s="6" t="str">
        <f t="shared" ref="F37" si="28">LEFT(C37,1)</f>
        <v>Д</v>
      </c>
      <c r="G37" s="6" t="str">
        <f t="shared" ref="G37" si="29">LEFT(D37,1)</f>
        <v>В</v>
      </c>
      <c r="H37" s="6" t="str">
        <f t="shared" ref="H37" si="30">LEFT(E37,1)</f>
        <v>А</v>
      </c>
      <c r="I37" s="6">
        <v>764201</v>
      </c>
      <c r="J37" s="7">
        <v>8</v>
      </c>
      <c r="K37" s="6" t="s">
        <v>82</v>
      </c>
      <c r="L37" s="6" t="s">
        <v>13</v>
      </c>
      <c r="M37" s="6">
        <v>16</v>
      </c>
      <c r="N37" s="6">
        <v>13</v>
      </c>
      <c r="O37" s="8">
        <f t="shared" ref="O37" si="31">SUM(M37:N37)</f>
        <v>29</v>
      </c>
      <c r="P37" s="10">
        <v>61</v>
      </c>
      <c r="Q37" s="9">
        <f t="shared" ref="Q37" si="32">O37/P37</f>
        <v>0.47540983606557374</v>
      </c>
      <c r="R37" s="10" t="str">
        <f t="shared" si="27"/>
        <v>Участник</v>
      </c>
    </row>
    <row r="38" spans="1:18" x14ac:dyDescent="0.4">
      <c r="A38" s="6">
        <v>347</v>
      </c>
      <c r="B38" s="6" t="s">
        <v>71</v>
      </c>
      <c r="C38" s="6" t="s">
        <v>172</v>
      </c>
      <c r="D38" s="6" t="s">
        <v>74</v>
      </c>
      <c r="E38" s="6" t="s">
        <v>70</v>
      </c>
      <c r="F38" s="6" t="str">
        <f t="shared" ref="F38:F44" si="33">LEFT(C38,1)</f>
        <v>Г</v>
      </c>
      <c r="G38" s="6" t="str">
        <f t="shared" ref="G38:G44" si="34">LEFT(D38,1)</f>
        <v>А</v>
      </c>
      <c r="H38" s="6" t="str">
        <f t="shared" ref="H38:H44" si="35">LEFT(E38,1)</f>
        <v>О</v>
      </c>
      <c r="I38" s="6">
        <v>764201</v>
      </c>
      <c r="J38" s="7">
        <v>9</v>
      </c>
      <c r="K38" s="6" t="s">
        <v>89</v>
      </c>
      <c r="L38" s="6" t="s">
        <v>13</v>
      </c>
      <c r="M38" s="6">
        <v>19</v>
      </c>
      <c r="N38" s="6">
        <v>17</v>
      </c>
      <c r="O38" s="8">
        <f t="shared" ref="O38:O44" si="36">SUM(M38:N38)</f>
        <v>36</v>
      </c>
      <c r="P38" s="6">
        <v>76</v>
      </c>
      <c r="Q38" s="9">
        <f t="shared" ref="Q38:Q44" si="37">O38/P38</f>
        <v>0.47368421052631576</v>
      </c>
      <c r="R38" s="10" t="str">
        <f t="shared" ref="R38:R43" si="38">IF(O38&gt;75%*P38,"Победитель",IF(O38&gt;50%*P38,"Призёр","Участник"))</f>
        <v>Участник</v>
      </c>
    </row>
    <row r="39" spans="1:18" x14ac:dyDescent="0.4">
      <c r="A39" s="6">
        <v>348</v>
      </c>
      <c r="B39" s="6" t="s">
        <v>71</v>
      </c>
      <c r="C39" s="6" t="s">
        <v>177</v>
      </c>
      <c r="D39" s="6" t="s">
        <v>53</v>
      </c>
      <c r="E39" s="6" t="s">
        <v>65</v>
      </c>
      <c r="F39" s="6" t="str">
        <f t="shared" si="33"/>
        <v>К</v>
      </c>
      <c r="G39" s="6" t="str">
        <f t="shared" si="34"/>
        <v>В</v>
      </c>
      <c r="H39" s="6" t="str">
        <f t="shared" si="35"/>
        <v>А</v>
      </c>
      <c r="I39" s="6">
        <v>764201</v>
      </c>
      <c r="J39" s="7">
        <v>9</v>
      </c>
      <c r="K39" s="6" t="s">
        <v>91</v>
      </c>
      <c r="L39" s="6" t="s">
        <v>13</v>
      </c>
      <c r="M39" s="6">
        <v>18</v>
      </c>
      <c r="N39" s="6">
        <v>18</v>
      </c>
      <c r="O39" s="8">
        <f t="shared" si="36"/>
        <v>36</v>
      </c>
      <c r="P39" s="6">
        <v>76</v>
      </c>
      <c r="Q39" s="9">
        <f t="shared" si="37"/>
        <v>0.47368421052631576</v>
      </c>
      <c r="R39" s="10" t="str">
        <f t="shared" si="38"/>
        <v>Участник</v>
      </c>
    </row>
    <row r="40" spans="1:18" x14ac:dyDescent="0.4">
      <c r="A40" s="6">
        <v>364</v>
      </c>
      <c r="B40" s="6" t="s">
        <v>71</v>
      </c>
      <c r="C40" s="6" t="s">
        <v>171</v>
      </c>
      <c r="D40" s="6" t="s">
        <v>28</v>
      </c>
      <c r="E40" s="6" t="s">
        <v>39</v>
      </c>
      <c r="F40" s="6" t="str">
        <f t="shared" si="33"/>
        <v>М</v>
      </c>
      <c r="G40" s="6" t="str">
        <f t="shared" si="34"/>
        <v>К</v>
      </c>
      <c r="H40" s="6" t="str">
        <f t="shared" si="35"/>
        <v>С</v>
      </c>
      <c r="I40" s="6">
        <v>764201</v>
      </c>
      <c r="J40" s="7">
        <v>9</v>
      </c>
      <c r="K40" s="6" t="s">
        <v>90</v>
      </c>
      <c r="L40" s="6" t="s">
        <v>13</v>
      </c>
      <c r="M40" s="6">
        <v>18</v>
      </c>
      <c r="N40" s="6">
        <v>14</v>
      </c>
      <c r="O40" s="8">
        <f t="shared" si="36"/>
        <v>32</v>
      </c>
      <c r="P40" s="6">
        <v>76</v>
      </c>
      <c r="Q40" s="9">
        <f t="shared" si="37"/>
        <v>0.42105263157894735</v>
      </c>
      <c r="R40" s="10" t="str">
        <f t="shared" si="38"/>
        <v>Участник</v>
      </c>
    </row>
    <row r="41" spans="1:18" x14ac:dyDescent="0.4">
      <c r="A41" s="6">
        <v>365</v>
      </c>
      <c r="B41" s="6" t="s">
        <v>76</v>
      </c>
      <c r="C41" s="6" t="s">
        <v>215</v>
      </c>
      <c r="D41" s="6" t="s">
        <v>166</v>
      </c>
      <c r="E41" s="6" t="s">
        <v>77</v>
      </c>
      <c r="F41" s="6" t="str">
        <f t="shared" si="33"/>
        <v>П</v>
      </c>
      <c r="G41" s="6" t="str">
        <f t="shared" si="34"/>
        <v>Р</v>
      </c>
      <c r="H41" s="6" t="str">
        <f t="shared" si="35"/>
        <v>Р</v>
      </c>
      <c r="I41" s="6">
        <v>764201</v>
      </c>
      <c r="J41" s="7">
        <v>9</v>
      </c>
      <c r="K41" s="6" t="s">
        <v>104</v>
      </c>
      <c r="L41" s="6" t="s">
        <v>13</v>
      </c>
      <c r="M41" s="6">
        <v>19</v>
      </c>
      <c r="N41" s="6">
        <v>13</v>
      </c>
      <c r="O41" s="8">
        <f t="shared" si="36"/>
        <v>32</v>
      </c>
      <c r="P41" s="6">
        <v>76</v>
      </c>
      <c r="Q41" s="9">
        <f t="shared" si="37"/>
        <v>0.42105263157894735</v>
      </c>
      <c r="R41" s="10" t="str">
        <f t="shared" si="38"/>
        <v>Участник</v>
      </c>
    </row>
    <row r="42" spans="1:18" x14ac:dyDescent="0.4">
      <c r="A42" s="6">
        <v>369</v>
      </c>
      <c r="B42" s="6" t="s">
        <v>76</v>
      </c>
      <c r="C42" s="6" t="s">
        <v>184</v>
      </c>
      <c r="D42" s="6" t="s">
        <v>63</v>
      </c>
      <c r="E42" s="6" t="s">
        <v>26</v>
      </c>
      <c r="F42" s="6" t="str">
        <f t="shared" si="33"/>
        <v>У</v>
      </c>
      <c r="G42" s="6" t="str">
        <f t="shared" si="34"/>
        <v>А</v>
      </c>
      <c r="H42" s="6" t="str">
        <f t="shared" si="35"/>
        <v>А</v>
      </c>
      <c r="I42" s="6">
        <v>764201</v>
      </c>
      <c r="J42" s="7">
        <v>9</v>
      </c>
      <c r="K42" s="6" t="s">
        <v>96</v>
      </c>
      <c r="L42" s="6" t="s">
        <v>13</v>
      </c>
      <c r="M42" s="6">
        <v>18</v>
      </c>
      <c r="N42" s="6">
        <v>12</v>
      </c>
      <c r="O42" s="8">
        <f t="shared" si="36"/>
        <v>30</v>
      </c>
      <c r="P42" s="6">
        <v>76</v>
      </c>
      <c r="Q42" s="9">
        <f t="shared" si="37"/>
        <v>0.39473684210526316</v>
      </c>
      <c r="R42" s="10" t="str">
        <f t="shared" si="38"/>
        <v>Участник</v>
      </c>
    </row>
    <row r="43" spans="1:18" x14ac:dyDescent="0.4">
      <c r="A43" s="6">
        <v>377</v>
      </c>
      <c r="B43" s="6" t="s">
        <v>71</v>
      </c>
      <c r="C43" s="6" t="s">
        <v>178</v>
      </c>
      <c r="D43" s="6" t="s">
        <v>179</v>
      </c>
      <c r="E43" s="6" t="s">
        <v>180</v>
      </c>
      <c r="F43" s="6" t="str">
        <f t="shared" si="33"/>
        <v>М</v>
      </c>
      <c r="G43" s="6" t="str">
        <f t="shared" si="34"/>
        <v>И</v>
      </c>
      <c r="H43" s="6" t="str">
        <f t="shared" si="35"/>
        <v>Н</v>
      </c>
      <c r="I43" s="6">
        <v>764201</v>
      </c>
      <c r="J43" s="7">
        <v>9</v>
      </c>
      <c r="K43" s="6" t="s">
        <v>92</v>
      </c>
      <c r="L43" s="6" t="s">
        <v>13</v>
      </c>
      <c r="M43" s="6">
        <v>20</v>
      </c>
      <c r="N43" s="6">
        <v>8</v>
      </c>
      <c r="O43" s="8">
        <f t="shared" si="36"/>
        <v>28</v>
      </c>
      <c r="P43" s="6">
        <v>76</v>
      </c>
      <c r="Q43" s="9">
        <f t="shared" si="37"/>
        <v>0.36842105263157893</v>
      </c>
      <c r="R43" s="10" t="str">
        <f t="shared" si="38"/>
        <v>Участник</v>
      </c>
    </row>
    <row r="44" spans="1:18" x14ac:dyDescent="0.4">
      <c r="A44" s="6">
        <v>383</v>
      </c>
      <c r="B44" s="6" t="s">
        <v>71</v>
      </c>
      <c r="C44" s="6" t="s">
        <v>181</v>
      </c>
      <c r="D44" s="6" t="s">
        <v>182</v>
      </c>
      <c r="E44" s="6" t="s">
        <v>29</v>
      </c>
      <c r="F44" s="6" t="str">
        <f t="shared" si="33"/>
        <v>М</v>
      </c>
      <c r="G44" s="6" t="str">
        <f t="shared" si="34"/>
        <v>С</v>
      </c>
      <c r="H44" s="6" t="str">
        <f t="shared" si="35"/>
        <v>А</v>
      </c>
      <c r="I44" s="6">
        <v>764201</v>
      </c>
      <c r="J44" s="7">
        <v>9</v>
      </c>
      <c r="K44" s="6" t="s">
        <v>94</v>
      </c>
      <c r="L44" s="6" t="s">
        <v>13</v>
      </c>
      <c r="M44" s="6">
        <v>20</v>
      </c>
      <c r="N44" s="6">
        <v>7</v>
      </c>
      <c r="O44" s="8">
        <f t="shared" si="36"/>
        <v>27</v>
      </c>
      <c r="P44" s="6">
        <v>76</v>
      </c>
      <c r="Q44" s="9">
        <f t="shared" si="37"/>
        <v>0.35526315789473684</v>
      </c>
      <c r="R44" s="10" t="str">
        <f t="shared" ref="R44:R47" si="39">IF(O44&gt;75%*P44,"Победитель",IF(O44&gt;50%*P44,"Призёр","Участник"))</f>
        <v>Участник</v>
      </c>
    </row>
    <row r="45" spans="1:18" x14ac:dyDescent="0.4">
      <c r="A45" s="6">
        <v>386</v>
      </c>
      <c r="B45" s="6" t="s">
        <v>71</v>
      </c>
      <c r="C45" s="6" t="s">
        <v>176</v>
      </c>
      <c r="D45" s="6" t="s">
        <v>61</v>
      </c>
      <c r="E45" s="6" t="s">
        <v>68</v>
      </c>
      <c r="F45" s="6" t="str">
        <f t="shared" ref="F45:F47" si="40">LEFT(C45,1)</f>
        <v>Т</v>
      </c>
      <c r="G45" s="6" t="str">
        <f t="shared" ref="G45:G47" si="41">LEFT(D45,1)</f>
        <v>П</v>
      </c>
      <c r="H45" s="6" t="str">
        <f t="shared" ref="H45:H47" si="42">LEFT(E45,1)</f>
        <v>И</v>
      </c>
      <c r="I45" s="6">
        <v>764201</v>
      </c>
      <c r="J45" s="7">
        <v>9</v>
      </c>
      <c r="K45" s="6" t="s">
        <v>105</v>
      </c>
      <c r="L45" s="6" t="s">
        <v>13</v>
      </c>
      <c r="M45" s="6">
        <v>17</v>
      </c>
      <c r="N45" s="6">
        <v>9</v>
      </c>
      <c r="O45" s="8">
        <f t="shared" ref="O45:O47" si="43">SUM(M45:N45)</f>
        <v>26</v>
      </c>
      <c r="P45" s="6">
        <v>76</v>
      </c>
      <c r="Q45" s="9">
        <f t="shared" ref="Q45:Q47" si="44">O45/P45</f>
        <v>0.34210526315789475</v>
      </c>
      <c r="R45" s="10" t="str">
        <f t="shared" si="39"/>
        <v>Участник</v>
      </c>
    </row>
    <row r="46" spans="1:18" x14ac:dyDescent="0.4">
      <c r="A46" s="6">
        <v>398</v>
      </c>
      <c r="B46" s="6" t="s">
        <v>71</v>
      </c>
      <c r="C46" s="6" t="s">
        <v>173</v>
      </c>
      <c r="D46" s="6" t="s">
        <v>38</v>
      </c>
      <c r="E46" s="6" t="s">
        <v>174</v>
      </c>
      <c r="F46" s="6" t="str">
        <f t="shared" si="40"/>
        <v>Л</v>
      </c>
      <c r="G46" s="6" t="str">
        <f t="shared" si="41"/>
        <v>Д</v>
      </c>
      <c r="H46" s="6" t="str">
        <f t="shared" si="42"/>
        <v>Г</v>
      </c>
      <c r="I46" s="6">
        <v>764201</v>
      </c>
      <c r="J46" s="7">
        <v>9</v>
      </c>
      <c r="K46" s="6" t="s">
        <v>175</v>
      </c>
      <c r="L46" s="6" t="s">
        <v>13</v>
      </c>
      <c r="M46" s="6">
        <v>15</v>
      </c>
      <c r="N46" s="6">
        <v>8</v>
      </c>
      <c r="O46" s="8">
        <f t="shared" si="43"/>
        <v>23</v>
      </c>
      <c r="P46" s="6">
        <v>76</v>
      </c>
      <c r="Q46" s="9">
        <f t="shared" si="44"/>
        <v>0.30263157894736842</v>
      </c>
      <c r="R46" s="10" t="str">
        <f t="shared" si="39"/>
        <v>Участник</v>
      </c>
    </row>
    <row r="47" spans="1:18" x14ac:dyDescent="0.4">
      <c r="A47" s="6">
        <v>399</v>
      </c>
      <c r="B47" s="6" t="s">
        <v>71</v>
      </c>
      <c r="C47" s="6" t="s">
        <v>183</v>
      </c>
      <c r="D47" s="6" t="s">
        <v>182</v>
      </c>
      <c r="E47" s="6" t="s">
        <v>48</v>
      </c>
      <c r="F47" s="6" t="str">
        <f t="shared" si="40"/>
        <v>М</v>
      </c>
      <c r="G47" s="6" t="str">
        <f t="shared" si="41"/>
        <v>С</v>
      </c>
      <c r="H47" s="6" t="str">
        <f t="shared" si="42"/>
        <v>М</v>
      </c>
      <c r="I47" s="6">
        <v>764201</v>
      </c>
      <c r="J47" s="7">
        <v>9</v>
      </c>
      <c r="K47" s="6" t="s">
        <v>95</v>
      </c>
      <c r="L47" s="6" t="s">
        <v>13</v>
      </c>
      <c r="M47" s="6">
        <v>17</v>
      </c>
      <c r="N47" s="6">
        <v>6</v>
      </c>
      <c r="O47" s="8">
        <f t="shared" si="43"/>
        <v>23</v>
      </c>
      <c r="P47" s="6">
        <v>76</v>
      </c>
      <c r="Q47" s="9">
        <f t="shared" si="44"/>
        <v>0.30263157894736842</v>
      </c>
      <c r="R47" s="10" t="str">
        <f t="shared" si="39"/>
        <v>Участник</v>
      </c>
    </row>
    <row r="48" spans="1:18" x14ac:dyDescent="0.4">
      <c r="A48" s="6">
        <v>464</v>
      </c>
      <c r="B48" s="6" t="s">
        <v>76</v>
      </c>
      <c r="C48" s="6" t="s">
        <v>188</v>
      </c>
      <c r="D48" s="6" t="s">
        <v>59</v>
      </c>
      <c r="E48" s="6" t="s">
        <v>189</v>
      </c>
      <c r="F48" s="6" t="str">
        <f t="shared" ref="F48:F60" si="45">LEFT(C48,1)</f>
        <v>Г</v>
      </c>
      <c r="G48" s="6" t="str">
        <f t="shared" ref="G48:G60" si="46">LEFT(D48,1)</f>
        <v>К</v>
      </c>
      <c r="H48" s="6" t="str">
        <f t="shared" ref="H48:H60" si="47">LEFT(E48,1)</f>
        <v>О</v>
      </c>
      <c r="I48" s="6">
        <v>764201</v>
      </c>
      <c r="J48" s="7">
        <v>10</v>
      </c>
      <c r="K48" s="6" t="s">
        <v>101</v>
      </c>
      <c r="L48" s="6" t="s">
        <v>13</v>
      </c>
      <c r="M48" s="6">
        <v>18</v>
      </c>
      <c r="N48" s="6">
        <v>20</v>
      </c>
      <c r="O48" s="8">
        <f t="shared" ref="O48:O56" si="48">SUM(M48:N48)</f>
        <v>38</v>
      </c>
      <c r="P48" s="6">
        <v>51</v>
      </c>
      <c r="Q48" s="9">
        <f t="shared" ref="Q48:Q56" si="49">O48/P48</f>
        <v>0.74509803921568629</v>
      </c>
      <c r="R48" s="13" t="str">
        <f t="shared" ref="R48:R54" si="50">IF(O48&gt;75%*P48,"Победитель",IF(O48&gt;50%*P48,"Призёр","Участник"))</f>
        <v>Призёр</v>
      </c>
    </row>
    <row r="49" spans="1:18" x14ac:dyDescent="0.4">
      <c r="A49" s="6">
        <v>465</v>
      </c>
      <c r="B49" s="6" t="s">
        <v>71</v>
      </c>
      <c r="C49" s="6" t="s">
        <v>107</v>
      </c>
      <c r="D49" s="6" t="s">
        <v>87</v>
      </c>
      <c r="E49" s="6" t="s">
        <v>43</v>
      </c>
      <c r="F49" s="6" t="str">
        <f t="shared" si="45"/>
        <v>Р</v>
      </c>
      <c r="G49" s="6" t="str">
        <f t="shared" si="46"/>
        <v>К</v>
      </c>
      <c r="H49" s="6" t="str">
        <f t="shared" si="47"/>
        <v>А</v>
      </c>
      <c r="I49" s="6">
        <v>764201</v>
      </c>
      <c r="J49" s="7">
        <v>10</v>
      </c>
      <c r="K49" s="6" t="s">
        <v>186</v>
      </c>
      <c r="L49" s="6" t="s">
        <v>13</v>
      </c>
      <c r="M49" s="6">
        <v>22</v>
      </c>
      <c r="N49" s="6">
        <v>15</v>
      </c>
      <c r="O49" s="8">
        <f t="shared" si="48"/>
        <v>37</v>
      </c>
      <c r="P49" s="6">
        <v>51</v>
      </c>
      <c r="Q49" s="9">
        <f t="shared" si="49"/>
        <v>0.72549019607843135</v>
      </c>
      <c r="R49" s="13" t="str">
        <f t="shared" si="50"/>
        <v>Призёр</v>
      </c>
    </row>
    <row r="50" spans="1:18" x14ac:dyDescent="0.4">
      <c r="A50" s="6">
        <v>466</v>
      </c>
      <c r="B50" s="6" t="s">
        <v>71</v>
      </c>
      <c r="C50" s="6" t="s">
        <v>187</v>
      </c>
      <c r="D50" s="6" t="s">
        <v>50</v>
      </c>
      <c r="E50" s="6" t="s">
        <v>60</v>
      </c>
      <c r="F50" s="6" t="str">
        <f t="shared" si="45"/>
        <v>Ж</v>
      </c>
      <c r="G50" s="6" t="str">
        <f t="shared" si="46"/>
        <v>А</v>
      </c>
      <c r="H50" s="6" t="str">
        <f t="shared" si="47"/>
        <v>Д</v>
      </c>
      <c r="I50" s="6">
        <v>764201</v>
      </c>
      <c r="J50" s="7">
        <v>10</v>
      </c>
      <c r="K50" s="6" t="s">
        <v>98</v>
      </c>
      <c r="L50" s="6" t="s">
        <v>13</v>
      </c>
      <c r="M50" s="6">
        <v>22</v>
      </c>
      <c r="N50" s="6">
        <v>15</v>
      </c>
      <c r="O50" s="8">
        <f t="shared" si="48"/>
        <v>37</v>
      </c>
      <c r="P50" s="6">
        <v>51</v>
      </c>
      <c r="Q50" s="9">
        <f t="shared" si="49"/>
        <v>0.72549019607843135</v>
      </c>
      <c r="R50" s="13" t="str">
        <f t="shared" si="50"/>
        <v>Призёр</v>
      </c>
    </row>
    <row r="51" spans="1:18" x14ac:dyDescent="0.4">
      <c r="A51" s="6">
        <v>471</v>
      </c>
      <c r="B51" s="6" t="s">
        <v>71</v>
      </c>
      <c r="C51" s="6" t="s">
        <v>207</v>
      </c>
      <c r="D51" s="6" t="s">
        <v>208</v>
      </c>
      <c r="E51" s="6" t="s">
        <v>209</v>
      </c>
      <c r="F51" s="6" t="str">
        <f t="shared" si="45"/>
        <v>И</v>
      </c>
      <c r="G51" s="6" t="str">
        <f t="shared" si="46"/>
        <v>У</v>
      </c>
      <c r="H51" s="6" t="str">
        <f t="shared" si="47"/>
        <v>И</v>
      </c>
      <c r="I51" s="6">
        <v>764201</v>
      </c>
      <c r="J51" s="7">
        <v>11</v>
      </c>
      <c r="K51" s="6" t="s">
        <v>210</v>
      </c>
      <c r="L51" s="6" t="s">
        <v>13</v>
      </c>
      <c r="M51" s="6">
        <v>16</v>
      </c>
      <c r="N51" s="6">
        <v>17</v>
      </c>
      <c r="O51" s="8">
        <f t="shared" si="48"/>
        <v>33</v>
      </c>
      <c r="P51" s="6">
        <v>51</v>
      </c>
      <c r="Q51" s="9">
        <f t="shared" si="49"/>
        <v>0.6470588235294118</v>
      </c>
      <c r="R51" s="13" t="str">
        <f t="shared" si="50"/>
        <v>Призёр</v>
      </c>
    </row>
    <row r="52" spans="1:18" x14ac:dyDescent="0.4">
      <c r="A52" s="6">
        <v>477</v>
      </c>
      <c r="B52" s="6" t="s">
        <v>71</v>
      </c>
      <c r="C52" s="6" t="s">
        <v>185</v>
      </c>
      <c r="D52" s="6" t="s">
        <v>38</v>
      </c>
      <c r="E52" s="6" t="s">
        <v>45</v>
      </c>
      <c r="F52" s="6" t="str">
        <f t="shared" si="45"/>
        <v>А</v>
      </c>
      <c r="G52" s="6" t="str">
        <f t="shared" si="46"/>
        <v>Д</v>
      </c>
      <c r="H52" s="6" t="str">
        <f t="shared" si="47"/>
        <v>В</v>
      </c>
      <c r="I52" s="6">
        <v>764201</v>
      </c>
      <c r="J52" s="7">
        <v>10</v>
      </c>
      <c r="K52" s="6" t="s">
        <v>99</v>
      </c>
      <c r="L52" s="6" t="s">
        <v>13</v>
      </c>
      <c r="M52" s="6">
        <v>14</v>
      </c>
      <c r="N52" s="6">
        <v>15</v>
      </c>
      <c r="O52" s="8">
        <f t="shared" si="48"/>
        <v>29</v>
      </c>
      <c r="P52" s="6">
        <v>51</v>
      </c>
      <c r="Q52" s="9">
        <f t="shared" si="49"/>
        <v>0.56862745098039214</v>
      </c>
      <c r="R52" s="13" t="str">
        <f t="shared" si="50"/>
        <v>Призёр</v>
      </c>
    </row>
    <row r="53" spans="1:18" x14ac:dyDescent="0.4">
      <c r="A53" s="6">
        <v>480</v>
      </c>
      <c r="B53" s="6" t="s">
        <v>76</v>
      </c>
      <c r="C53" s="6" t="s">
        <v>156</v>
      </c>
      <c r="D53" s="6" t="s">
        <v>21</v>
      </c>
      <c r="E53" s="6" t="s">
        <v>55</v>
      </c>
      <c r="F53" s="6" t="str">
        <f t="shared" si="45"/>
        <v>Х</v>
      </c>
      <c r="G53" s="6" t="str">
        <f t="shared" si="46"/>
        <v>Д</v>
      </c>
      <c r="H53" s="6" t="str">
        <f t="shared" si="47"/>
        <v>А</v>
      </c>
      <c r="I53" s="6">
        <v>764201</v>
      </c>
      <c r="J53" s="7">
        <v>11</v>
      </c>
      <c r="K53" s="6" t="s">
        <v>203</v>
      </c>
      <c r="L53" s="6" t="s">
        <v>13</v>
      </c>
      <c r="M53" s="6">
        <v>15</v>
      </c>
      <c r="N53" s="6">
        <v>14</v>
      </c>
      <c r="O53" s="8">
        <f t="shared" si="48"/>
        <v>29</v>
      </c>
      <c r="P53" s="6">
        <v>51</v>
      </c>
      <c r="Q53" s="9">
        <f t="shared" si="49"/>
        <v>0.56862745098039214</v>
      </c>
      <c r="R53" s="13" t="str">
        <f t="shared" si="50"/>
        <v>Призёр</v>
      </c>
    </row>
    <row r="54" spans="1:18" x14ac:dyDescent="0.4">
      <c r="A54" s="6">
        <v>486</v>
      </c>
      <c r="B54" s="6" t="s">
        <v>76</v>
      </c>
      <c r="C54" s="6" t="s">
        <v>213</v>
      </c>
      <c r="D54" s="6" t="s">
        <v>41</v>
      </c>
      <c r="E54" s="6" t="s">
        <v>26</v>
      </c>
      <c r="F54" s="6" t="str">
        <f t="shared" si="45"/>
        <v>М</v>
      </c>
      <c r="G54" s="6" t="str">
        <f t="shared" si="46"/>
        <v>А</v>
      </c>
      <c r="H54" s="6" t="str">
        <f t="shared" si="47"/>
        <v>А</v>
      </c>
      <c r="I54" s="6">
        <v>764201</v>
      </c>
      <c r="J54" s="7">
        <v>11</v>
      </c>
      <c r="K54" s="6" t="s">
        <v>214</v>
      </c>
      <c r="L54" s="6" t="s">
        <v>13</v>
      </c>
      <c r="M54" s="6">
        <v>16</v>
      </c>
      <c r="N54" s="6">
        <v>10</v>
      </c>
      <c r="O54" s="8">
        <f t="shared" si="48"/>
        <v>26</v>
      </c>
      <c r="P54" s="6">
        <v>51</v>
      </c>
      <c r="Q54" s="9">
        <f t="shared" si="49"/>
        <v>0.50980392156862742</v>
      </c>
      <c r="R54" s="13" t="str">
        <f t="shared" si="50"/>
        <v>Призёр</v>
      </c>
    </row>
    <row r="55" spans="1:18" x14ac:dyDescent="0.4">
      <c r="A55" s="6">
        <v>487</v>
      </c>
      <c r="B55" s="6" t="s">
        <v>71</v>
      </c>
      <c r="C55" s="6" t="s">
        <v>204</v>
      </c>
      <c r="D55" s="6" t="s">
        <v>49</v>
      </c>
      <c r="E55" s="6" t="s">
        <v>57</v>
      </c>
      <c r="F55" s="6" t="str">
        <f t="shared" si="45"/>
        <v>Е</v>
      </c>
      <c r="G55" s="6" t="str">
        <f t="shared" si="46"/>
        <v>Ю</v>
      </c>
      <c r="H55" s="6" t="str">
        <f t="shared" si="47"/>
        <v>Ю</v>
      </c>
      <c r="I55" s="6">
        <v>764201</v>
      </c>
      <c r="J55" s="7">
        <v>11</v>
      </c>
      <c r="K55" s="6" t="s">
        <v>109</v>
      </c>
      <c r="L55" s="6" t="s">
        <v>13</v>
      </c>
      <c r="M55" s="6">
        <v>17</v>
      </c>
      <c r="N55" s="6">
        <v>7</v>
      </c>
      <c r="O55" s="8">
        <f t="shared" si="48"/>
        <v>24</v>
      </c>
      <c r="P55" s="6">
        <v>51</v>
      </c>
      <c r="Q55" s="9">
        <f t="shared" si="49"/>
        <v>0.47058823529411764</v>
      </c>
      <c r="R55" s="10" t="s">
        <v>218</v>
      </c>
    </row>
    <row r="56" spans="1:18" x14ac:dyDescent="0.4">
      <c r="A56" s="6">
        <v>490</v>
      </c>
      <c r="B56" s="6" t="s">
        <v>76</v>
      </c>
      <c r="C56" s="6" t="s">
        <v>193</v>
      </c>
      <c r="D56" s="6" t="s">
        <v>103</v>
      </c>
      <c r="E56" s="6" t="s">
        <v>32</v>
      </c>
      <c r="F56" s="6" t="str">
        <f t="shared" si="45"/>
        <v>А</v>
      </c>
      <c r="G56" s="6" t="str">
        <f t="shared" si="46"/>
        <v>И</v>
      </c>
      <c r="H56" s="6" t="str">
        <f t="shared" si="47"/>
        <v>М</v>
      </c>
      <c r="I56" s="6">
        <v>764201</v>
      </c>
      <c r="J56" s="7">
        <v>10</v>
      </c>
      <c r="K56" s="6" t="s">
        <v>97</v>
      </c>
      <c r="L56" s="6" t="s">
        <v>13</v>
      </c>
      <c r="M56" s="6">
        <v>14</v>
      </c>
      <c r="N56" s="6">
        <v>8</v>
      </c>
      <c r="O56" s="8">
        <f t="shared" si="48"/>
        <v>22</v>
      </c>
      <c r="P56" s="6">
        <v>51</v>
      </c>
      <c r="Q56" s="9">
        <f t="shared" si="49"/>
        <v>0.43137254901960786</v>
      </c>
      <c r="R56" s="10" t="str">
        <f t="shared" ref="R56:R62" si="51">IF(O56&gt;75%*P56,"Победитель",IF(O56&gt;50%*P56,"Призёр","Участник"))</f>
        <v>Участник</v>
      </c>
    </row>
    <row r="57" spans="1:18" x14ac:dyDescent="0.4">
      <c r="A57" s="6">
        <v>493</v>
      </c>
      <c r="B57" s="6" t="s">
        <v>71</v>
      </c>
      <c r="C57" s="6" t="s">
        <v>194</v>
      </c>
      <c r="D57" s="6" t="s">
        <v>195</v>
      </c>
      <c r="E57" s="6" t="s">
        <v>24</v>
      </c>
      <c r="F57" s="6" t="str">
        <f t="shared" si="45"/>
        <v>К</v>
      </c>
      <c r="G57" s="6" t="str">
        <f t="shared" si="46"/>
        <v>О</v>
      </c>
      <c r="H57" s="6" t="str">
        <f t="shared" si="47"/>
        <v>А</v>
      </c>
      <c r="I57" s="6">
        <v>764201</v>
      </c>
      <c r="J57" s="7">
        <v>10</v>
      </c>
      <c r="K57" s="6" t="s">
        <v>196</v>
      </c>
      <c r="L57" s="6" t="s">
        <v>13</v>
      </c>
      <c r="M57" s="6">
        <v>15</v>
      </c>
      <c r="N57" s="6">
        <v>6</v>
      </c>
      <c r="O57" s="8">
        <f t="shared" ref="O57:O63" si="52">SUM(M57:N57)</f>
        <v>21</v>
      </c>
      <c r="P57" s="6">
        <v>51</v>
      </c>
      <c r="Q57" s="9">
        <f t="shared" ref="Q57:Q62" si="53">O57/P57</f>
        <v>0.41176470588235292</v>
      </c>
      <c r="R57" s="10" t="str">
        <f t="shared" si="51"/>
        <v>Участник</v>
      </c>
    </row>
    <row r="58" spans="1:18" x14ac:dyDescent="0.4">
      <c r="A58" s="6">
        <v>494</v>
      </c>
      <c r="B58" s="6" t="s">
        <v>71</v>
      </c>
      <c r="C58" s="6" t="s">
        <v>211</v>
      </c>
      <c r="D58" s="6" t="s">
        <v>44</v>
      </c>
      <c r="E58" s="6" t="s">
        <v>66</v>
      </c>
      <c r="F58" s="6" t="str">
        <f t="shared" si="45"/>
        <v>З</v>
      </c>
      <c r="G58" s="6" t="str">
        <f t="shared" si="46"/>
        <v>М</v>
      </c>
      <c r="H58" s="6" t="str">
        <f t="shared" si="47"/>
        <v>Н</v>
      </c>
      <c r="I58" s="6">
        <v>764201</v>
      </c>
      <c r="J58" s="7">
        <v>11</v>
      </c>
      <c r="K58" s="6" t="s">
        <v>212</v>
      </c>
      <c r="L58" s="6" t="s">
        <v>13</v>
      </c>
      <c r="M58" s="6">
        <v>5</v>
      </c>
      <c r="N58" s="6">
        <v>16</v>
      </c>
      <c r="O58" s="8">
        <f t="shared" si="52"/>
        <v>21</v>
      </c>
      <c r="P58" s="6">
        <v>51</v>
      </c>
      <c r="Q58" s="9">
        <f t="shared" si="53"/>
        <v>0.41176470588235292</v>
      </c>
      <c r="R58" s="10" t="str">
        <f t="shared" si="51"/>
        <v>Участник</v>
      </c>
    </row>
    <row r="59" spans="1:18" x14ac:dyDescent="0.4">
      <c r="A59" s="6">
        <v>498</v>
      </c>
      <c r="B59" s="6" t="s">
        <v>71</v>
      </c>
      <c r="C59" s="6" t="s">
        <v>190</v>
      </c>
      <c r="D59" s="6" t="s">
        <v>62</v>
      </c>
      <c r="E59" s="6" t="s">
        <v>191</v>
      </c>
      <c r="F59" s="6" t="str">
        <f t="shared" si="45"/>
        <v>О</v>
      </c>
      <c r="G59" s="6" t="str">
        <f t="shared" si="46"/>
        <v>К</v>
      </c>
      <c r="H59" s="6" t="str">
        <f t="shared" si="47"/>
        <v>А</v>
      </c>
      <c r="I59" s="6">
        <v>764201</v>
      </c>
      <c r="J59" s="7">
        <v>10</v>
      </c>
      <c r="K59" s="6" t="s">
        <v>100</v>
      </c>
      <c r="L59" s="6" t="s">
        <v>13</v>
      </c>
      <c r="M59" s="6">
        <v>13</v>
      </c>
      <c r="N59" s="6">
        <v>6</v>
      </c>
      <c r="O59" s="8">
        <f t="shared" si="52"/>
        <v>19</v>
      </c>
      <c r="P59" s="6">
        <v>51</v>
      </c>
      <c r="Q59" s="9">
        <f t="shared" si="53"/>
        <v>0.37254901960784315</v>
      </c>
      <c r="R59" s="10" t="str">
        <f t="shared" si="51"/>
        <v>Участник</v>
      </c>
    </row>
    <row r="60" spans="1:18" x14ac:dyDescent="0.4">
      <c r="A60" s="6">
        <v>505</v>
      </c>
      <c r="B60" s="6" t="s">
        <v>71</v>
      </c>
      <c r="C60" s="6" t="s">
        <v>205</v>
      </c>
      <c r="D60" s="6" t="s">
        <v>61</v>
      </c>
      <c r="E60" s="6" t="s">
        <v>34</v>
      </c>
      <c r="F60" s="6" t="str">
        <f t="shared" si="45"/>
        <v>А</v>
      </c>
      <c r="G60" s="6" t="str">
        <f t="shared" si="46"/>
        <v>П</v>
      </c>
      <c r="H60" s="6" t="str">
        <f t="shared" si="47"/>
        <v>Е</v>
      </c>
      <c r="I60" s="6">
        <v>764201</v>
      </c>
      <c r="J60" s="7">
        <v>11</v>
      </c>
      <c r="K60" s="6" t="s">
        <v>206</v>
      </c>
      <c r="L60" s="6" t="s">
        <v>13</v>
      </c>
      <c r="M60" s="6">
        <v>13</v>
      </c>
      <c r="N60" s="6">
        <v>4</v>
      </c>
      <c r="O60" s="8">
        <f t="shared" si="52"/>
        <v>17</v>
      </c>
      <c r="P60" s="6">
        <v>51</v>
      </c>
      <c r="Q60" s="9">
        <f t="shared" si="53"/>
        <v>0.33333333333333331</v>
      </c>
      <c r="R60" s="10" t="str">
        <f t="shared" si="51"/>
        <v>Участник</v>
      </c>
    </row>
    <row r="61" spans="1:18" x14ac:dyDescent="0.4">
      <c r="A61" s="6">
        <v>515</v>
      </c>
      <c r="B61" s="6" t="s">
        <v>71</v>
      </c>
      <c r="C61" s="6" t="s">
        <v>197</v>
      </c>
      <c r="D61" s="6" t="s">
        <v>74</v>
      </c>
      <c r="E61" s="6" t="s">
        <v>57</v>
      </c>
      <c r="F61" s="6" t="str">
        <f t="shared" ref="F61:F63" si="54">LEFT(C61,1)</f>
        <v>К</v>
      </c>
      <c r="G61" s="6" t="str">
        <f t="shared" ref="G61:G62" si="55">LEFT(D61,1)</f>
        <v>А</v>
      </c>
      <c r="H61" s="6" t="str">
        <f t="shared" ref="H61:H62" si="56">LEFT(E61,1)</f>
        <v>Ю</v>
      </c>
      <c r="I61" s="6">
        <v>764201</v>
      </c>
      <c r="J61" s="7">
        <v>11</v>
      </c>
      <c r="K61" s="6" t="s">
        <v>198</v>
      </c>
      <c r="L61" s="6" t="s">
        <v>13</v>
      </c>
      <c r="M61" s="6">
        <v>14</v>
      </c>
      <c r="N61" s="6">
        <v>0</v>
      </c>
      <c r="O61" s="8">
        <f t="shared" si="52"/>
        <v>14</v>
      </c>
      <c r="P61" s="6">
        <v>51</v>
      </c>
      <c r="Q61" s="9">
        <f t="shared" si="53"/>
        <v>0.27450980392156865</v>
      </c>
      <c r="R61" s="10" t="str">
        <f t="shared" si="51"/>
        <v>Участник</v>
      </c>
    </row>
    <row r="62" spans="1:18" x14ac:dyDescent="0.4">
      <c r="A62" s="6">
        <v>516</v>
      </c>
      <c r="B62" s="6" t="s">
        <v>71</v>
      </c>
      <c r="C62" s="6" t="s">
        <v>199</v>
      </c>
      <c r="D62" s="6" t="s">
        <v>200</v>
      </c>
      <c r="E62" s="6" t="s">
        <v>201</v>
      </c>
      <c r="F62" s="6" t="str">
        <f t="shared" si="54"/>
        <v>А</v>
      </c>
      <c r="G62" s="6" t="str">
        <f t="shared" si="55"/>
        <v>И</v>
      </c>
      <c r="H62" s="6" t="str">
        <f t="shared" si="56"/>
        <v>А</v>
      </c>
      <c r="I62" s="6">
        <v>764201</v>
      </c>
      <c r="J62" s="7">
        <v>11</v>
      </c>
      <c r="K62" s="6" t="s">
        <v>202</v>
      </c>
      <c r="L62" s="6" t="s">
        <v>13</v>
      </c>
      <c r="M62" s="6">
        <v>14</v>
      </c>
      <c r="N62" s="6">
        <v>0</v>
      </c>
      <c r="O62" s="8">
        <f t="shared" si="52"/>
        <v>14</v>
      </c>
      <c r="P62" s="6">
        <v>51</v>
      </c>
      <c r="Q62" s="9">
        <f t="shared" si="53"/>
        <v>0.27450980392156865</v>
      </c>
      <c r="R62" s="10" t="str">
        <f t="shared" si="51"/>
        <v>Участник</v>
      </c>
    </row>
    <row r="63" spans="1:18" x14ac:dyDescent="0.4">
      <c r="A63" s="1">
        <v>517</v>
      </c>
      <c r="C63" s="1" t="s">
        <v>192</v>
      </c>
      <c r="F63" s="1" t="str">
        <f t="shared" si="54"/>
        <v>А</v>
      </c>
      <c r="G63" s="1" t="s">
        <v>220</v>
      </c>
      <c r="H63" s="1" t="s">
        <v>221</v>
      </c>
      <c r="I63" s="1">
        <v>764201</v>
      </c>
      <c r="J63" s="2">
        <v>10</v>
      </c>
      <c r="L63" s="1" t="s">
        <v>13</v>
      </c>
      <c r="M63" s="1">
        <v>22</v>
      </c>
      <c r="N63" s="1">
        <v>33</v>
      </c>
      <c r="O63" s="27" t="s">
        <v>222</v>
      </c>
      <c r="P63" s="1">
        <v>51</v>
      </c>
      <c r="Q63" s="28">
        <v>0.88</v>
      </c>
      <c r="R63" s="29" t="s">
        <v>223</v>
      </c>
    </row>
  </sheetData>
  <sortState ref="B468:R549">
    <sortCondition ref="R468:R549"/>
    <sortCondition descending="1" ref="O468:O549"/>
  </sortState>
  <mergeCells count="20">
    <mergeCell ref="A4:D4"/>
    <mergeCell ref="A5:A7"/>
    <mergeCell ref="C5:C7"/>
    <mergeCell ref="D5:D7"/>
    <mergeCell ref="E5:E7"/>
    <mergeCell ref="B5:B7"/>
    <mergeCell ref="F5:F7"/>
    <mergeCell ref="G5:G7"/>
    <mergeCell ref="H5:H7"/>
    <mergeCell ref="R5:R7"/>
    <mergeCell ref="I5:I7"/>
    <mergeCell ref="J5:J7"/>
    <mergeCell ref="K5:K7"/>
    <mergeCell ref="Q5:Q7"/>
    <mergeCell ref="L5:L7"/>
    <mergeCell ref="M5:N5"/>
    <mergeCell ref="M6:M7"/>
    <mergeCell ref="P5:P7"/>
    <mergeCell ref="O5:O7"/>
    <mergeCell ref="N6:N7"/>
  </mergeCells>
  <phoneticPr fontId="13" type="noConversion"/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ГЕОГРАФИЯ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N. S. Bolshakova</cp:lastModifiedBy>
  <cp:lastPrinted>2023-10-12T07:14:35Z</cp:lastPrinted>
  <dcterms:created xsi:type="dcterms:W3CDTF">2018-08-16T12:42:27Z</dcterms:created>
  <dcterms:modified xsi:type="dcterms:W3CDTF">2023-10-12T07:59:54Z</dcterms:modified>
</cp:coreProperties>
</file>