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Teachers\Большакова\tutor\Завуч\Завуч\2023-2024\Олимпиада 2023-2024\ШЭ\Результаты общие\На сайт\"/>
    </mc:Choice>
  </mc:AlternateContent>
  <bookViews>
    <workbookView xWindow="0" yWindow="0" windowWidth="19200" windowHeight="6760"/>
  </bookViews>
  <sheets>
    <sheet name="ИСКУССТВО" sheetId="1" r:id="rId1"/>
  </sheets>
  <definedNames>
    <definedName name="_xlnm._FilterDatabase" localSheetId="0" hidden="1">ИСКУССТВО!$A$3:$W$29</definedName>
  </definedNames>
  <calcPr calcId="162913"/>
</workbook>
</file>

<file path=xl/calcChain.xml><?xml version="1.0" encoding="utf-8"?>
<calcChain xmlns="http://schemas.openxmlformats.org/spreadsheetml/2006/main">
  <c r="F9" i="1" l="1"/>
  <c r="G9" i="1"/>
  <c r="H9" i="1"/>
  <c r="F10" i="1"/>
  <c r="G10" i="1"/>
  <c r="H10" i="1"/>
  <c r="F11" i="1"/>
  <c r="G11" i="1"/>
  <c r="H11" i="1"/>
  <c r="F12" i="1"/>
  <c r="G12" i="1"/>
  <c r="H12" i="1"/>
  <c r="F13" i="1"/>
  <c r="G13" i="1"/>
  <c r="H13" i="1"/>
  <c r="F14" i="1"/>
  <c r="G14" i="1"/>
  <c r="H14" i="1"/>
  <c r="F15" i="1"/>
  <c r="G15" i="1"/>
  <c r="H15" i="1"/>
  <c r="F16" i="1"/>
  <c r="G16" i="1"/>
  <c r="H16" i="1"/>
  <c r="F17" i="1"/>
  <c r="G17" i="1"/>
  <c r="H17" i="1"/>
  <c r="F18" i="1"/>
  <c r="G18" i="1"/>
  <c r="H18" i="1"/>
  <c r="F19" i="1"/>
  <c r="G19" i="1"/>
  <c r="H19" i="1"/>
  <c r="F20" i="1"/>
  <c r="G20" i="1"/>
  <c r="H20" i="1"/>
  <c r="F21" i="1"/>
  <c r="G21" i="1"/>
  <c r="H21" i="1"/>
  <c r="F22" i="1"/>
  <c r="G22" i="1"/>
  <c r="H22" i="1"/>
  <c r="F23" i="1"/>
  <c r="G23" i="1"/>
  <c r="H23" i="1"/>
  <c r="F24" i="1"/>
  <c r="G24" i="1"/>
  <c r="H24" i="1"/>
  <c r="F25" i="1"/>
  <c r="G25" i="1"/>
  <c r="H25" i="1"/>
  <c r="F26" i="1"/>
  <c r="G26" i="1"/>
  <c r="H26" i="1"/>
  <c r="F27" i="1"/>
  <c r="G27" i="1"/>
  <c r="H27" i="1"/>
  <c r="F28" i="1"/>
  <c r="G28" i="1"/>
  <c r="H28" i="1"/>
  <c r="G8" i="1"/>
  <c r="H8" i="1"/>
  <c r="F8" i="1"/>
  <c r="T29" i="1"/>
  <c r="W29" i="1" s="1"/>
  <c r="T23" i="1"/>
  <c r="W23" i="1" s="1"/>
  <c r="T10" i="1"/>
  <c r="W10" i="1" s="1"/>
  <c r="T33" i="1"/>
  <c r="V33" i="1" s="1"/>
  <c r="T31" i="1"/>
  <c r="W31" i="1" s="1"/>
  <c r="T26" i="1"/>
  <c r="W26" i="1" s="1"/>
  <c r="T12" i="1"/>
  <c r="V12" i="1" s="1"/>
  <c r="T13" i="1"/>
  <c r="V13" i="1" s="1"/>
  <c r="T19" i="1"/>
  <c r="W19" i="1" s="1"/>
  <c r="T32" i="1"/>
  <c r="V32" i="1" s="1"/>
  <c r="T16" i="1"/>
  <c r="W16" i="1" s="1"/>
  <c r="T14" i="1"/>
  <c r="W14" i="1" s="1"/>
  <c r="T8" i="1"/>
  <c r="V8" i="1" s="1"/>
  <c r="T24" i="1"/>
  <c r="V24" i="1" s="1"/>
  <c r="T9" i="1"/>
  <c r="W9" i="1" s="1"/>
  <c r="T25" i="1"/>
  <c r="V25" i="1" s="1"/>
  <c r="T17" i="1"/>
  <c r="W17" i="1" s="1"/>
  <c r="T20" i="1"/>
  <c r="W20" i="1" s="1"/>
  <c r="T21" i="1"/>
  <c r="W21" i="1" s="1"/>
  <c r="T15" i="1"/>
  <c r="W15" i="1" s="1"/>
  <c r="T18" i="1"/>
  <c r="V18" i="1" s="1"/>
  <c r="T28" i="1"/>
  <c r="W28" i="1" s="1"/>
  <c r="T11" i="1"/>
  <c r="W11" i="1" s="1"/>
  <c r="T27" i="1"/>
  <c r="V27" i="1" s="1"/>
  <c r="T22" i="1"/>
  <c r="W22" i="1" s="1"/>
  <c r="T30" i="1"/>
  <c r="W30" i="1" s="1"/>
  <c r="T40" i="1"/>
  <c r="W40" i="1" s="1"/>
  <c r="T38" i="1"/>
  <c r="V38" i="1" s="1"/>
  <c r="T39" i="1"/>
  <c r="W39" i="1" s="1"/>
  <c r="T36" i="1"/>
  <c r="W36" i="1" s="1"/>
  <c r="T34" i="1"/>
  <c r="V34" i="1" s="1"/>
  <c r="T35" i="1"/>
  <c r="W35" i="1" s="1"/>
  <c r="T44" i="1"/>
  <c r="W44" i="1" s="1"/>
  <c r="T41" i="1"/>
  <c r="V41" i="1" s="1"/>
  <c r="T37" i="1"/>
  <c r="W37" i="1" s="1"/>
  <c r="T43" i="1"/>
  <c r="W43" i="1" s="1"/>
  <c r="T42" i="1"/>
  <c r="W42" i="1" s="1"/>
  <c r="T46" i="1"/>
  <c r="W46" i="1" s="1"/>
  <c r="T45" i="1"/>
  <c r="W45" i="1" s="1"/>
  <c r="T47" i="1"/>
  <c r="V47" i="1" s="1"/>
  <c r="T52" i="1"/>
  <c r="W52" i="1" s="1"/>
  <c r="T51" i="1"/>
  <c r="W51" i="1" s="1"/>
  <c r="T50" i="1"/>
  <c r="W50" i="1" s="1"/>
  <c r="T49" i="1"/>
  <c r="W49" i="1" s="1"/>
  <c r="T48" i="1"/>
  <c r="W48" i="1" s="1"/>
  <c r="T54" i="1"/>
  <c r="W54" i="1" s="1"/>
  <c r="T53" i="1"/>
  <c r="W53" i="1" s="1"/>
  <c r="V26" i="1" l="1"/>
  <c r="V10" i="1"/>
  <c r="V11" i="1"/>
  <c r="V54" i="1"/>
  <c r="V35" i="1"/>
  <c r="V43" i="1"/>
  <c r="V39" i="1"/>
  <c r="V42" i="1"/>
  <c r="V36" i="1"/>
  <c r="V21" i="1"/>
  <c r="V46" i="1"/>
  <c r="V16" i="1"/>
  <c r="V28" i="1"/>
  <c r="V23" i="1"/>
  <c r="V20" i="1"/>
  <c r="V31" i="1"/>
  <c r="V50" i="1"/>
  <c r="V29" i="1"/>
  <c r="V17" i="1"/>
  <c r="V40" i="1"/>
  <c r="V52" i="1"/>
  <c r="V49" i="1"/>
  <c r="V53" i="1"/>
  <c r="V48" i="1"/>
  <c r="V37" i="1"/>
  <c r="V30" i="1"/>
  <c r="W47" i="1"/>
  <c r="V22" i="1"/>
  <c r="W34" i="1"/>
  <c r="V14" i="1"/>
  <c r="V45" i="1"/>
  <c r="V44" i="1"/>
  <c r="V9" i="1"/>
  <c r="W27" i="1"/>
  <c r="W38" i="1"/>
  <c r="W33" i="1"/>
  <c r="W41" i="1"/>
  <c r="V51" i="1"/>
  <c r="V15" i="1"/>
  <c r="W24" i="1"/>
  <c r="W18" i="1"/>
  <c r="W32" i="1"/>
  <c r="W13" i="1"/>
  <c r="V19" i="1"/>
  <c r="W12" i="1"/>
  <c r="W25" i="1"/>
  <c r="W8" i="1"/>
</calcChain>
</file>

<file path=xl/sharedStrings.xml><?xml version="1.0" encoding="utf-8"?>
<sst xmlns="http://schemas.openxmlformats.org/spreadsheetml/2006/main" count="306" uniqueCount="199">
  <si>
    <t>№ п/п</t>
  </si>
  <si>
    <t>Фамилия</t>
  </si>
  <si>
    <t>Имя</t>
  </si>
  <si>
    <t>Отчество</t>
  </si>
  <si>
    <t>Класс</t>
  </si>
  <si>
    <t>МАХ балл</t>
  </si>
  <si>
    <t>Общий балл</t>
  </si>
  <si>
    <t>Пол (Ж/М)</t>
  </si>
  <si>
    <t>Статус</t>
  </si>
  <si>
    <t>№1</t>
  </si>
  <si>
    <t>№3</t>
  </si>
  <si>
    <t>№4</t>
  </si>
  <si>
    <t>№5</t>
  </si>
  <si>
    <t>% выполнения</t>
  </si>
  <si>
    <t>№6</t>
  </si>
  <si>
    <t>№ части/задания</t>
  </si>
  <si>
    <t>Город</t>
  </si>
  <si>
    <t>Переславль-Залесский</t>
  </si>
  <si>
    <t>Шифр участника</t>
  </si>
  <si>
    <t>Код школы</t>
  </si>
  <si>
    <t>Итоговая ведомость школьного этапа</t>
  </si>
  <si>
    <t>№ 2</t>
  </si>
  <si>
    <t>№7</t>
  </si>
  <si>
    <t>«25» октября 2023 г.</t>
  </si>
  <si>
    <t>ИСКУССТВО</t>
  </si>
  <si>
    <t>Владимировна</t>
  </si>
  <si>
    <t>Сергеевна</t>
  </si>
  <si>
    <t>Евгеньевна</t>
  </si>
  <si>
    <t>Диана</t>
  </si>
  <si>
    <t>София</t>
  </si>
  <si>
    <t>Милана</t>
  </si>
  <si>
    <t>Анна</t>
  </si>
  <si>
    <t>Анастасия</t>
  </si>
  <si>
    <t>Кристина</t>
  </si>
  <si>
    <t>Матвей</t>
  </si>
  <si>
    <t>Алексеевна</t>
  </si>
  <si>
    <t>Павловна</t>
  </si>
  <si>
    <t>Михайловна</t>
  </si>
  <si>
    <t>Дмитриевна</t>
  </si>
  <si>
    <t>Елизавета</t>
  </si>
  <si>
    <t>Валерия</t>
  </si>
  <si>
    <t>Александра</t>
  </si>
  <si>
    <t>ж</t>
  </si>
  <si>
    <t>Александр</t>
  </si>
  <si>
    <t>м</t>
  </si>
  <si>
    <t>Владиславовна</t>
  </si>
  <si>
    <t>Василиса</t>
  </si>
  <si>
    <t>Максимовна</t>
  </si>
  <si>
    <t>Павлова</t>
  </si>
  <si>
    <t>Олеговна</t>
  </si>
  <si>
    <t>Дмитриевич</t>
  </si>
  <si>
    <t>Дмитрий</t>
  </si>
  <si>
    <t>Даниил</t>
  </si>
  <si>
    <t>Алексеевич</t>
  </si>
  <si>
    <t>Тимур</t>
  </si>
  <si>
    <t>Павлович</t>
  </si>
  <si>
    <t>Иван</t>
  </si>
  <si>
    <t>Михаил</t>
  </si>
  <si>
    <t xml:space="preserve">Сосновская </t>
  </si>
  <si>
    <t xml:space="preserve">Марфа </t>
  </si>
  <si>
    <t>Борисовна</t>
  </si>
  <si>
    <t>ИС 0803</t>
  </si>
  <si>
    <t xml:space="preserve">Кузина </t>
  </si>
  <si>
    <t xml:space="preserve">Клавдия </t>
  </si>
  <si>
    <t>Ильязовна</t>
  </si>
  <si>
    <t>ИС 0804</t>
  </si>
  <si>
    <t>Брындина</t>
  </si>
  <si>
    <t>ИС 0805</t>
  </si>
  <si>
    <t>Атабалаев</t>
  </si>
  <si>
    <t>ИС 0806</t>
  </si>
  <si>
    <t>Ефремов</t>
  </si>
  <si>
    <t>ИС 0807</t>
  </si>
  <si>
    <t>Панин</t>
  </si>
  <si>
    <t>Иванович</t>
  </si>
  <si>
    <t>ИС 0808</t>
  </si>
  <si>
    <t xml:space="preserve">Имомалиева </t>
  </si>
  <si>
    <t>Шахрибону</t>
  </si>
  <si>
    <t>Кахрамон кизи</t>
  </si>
  <si>
    <t>ИС 0501</t>
  </si>
  <si>
    <t xml:space="preserve">Коцаренко </t>
  </si>
  <si>
    <t xml:space="preserve">Ярослава </t>
  </si>
  <si>
    <t>ИС 0502</t>
  </si>
  <si>
    <t xml:space="preserve">ж </t>
  </si>
  <si>
    <t>Котюнина</t>
  </si>
  <si>
    <t>Эвелина</t>
  </si>
  <si>
    <t>ИС 0503</t>
  </si>
  <si>
    <t>Захарян</t>
  </si>
  <si>
    <t xml:space="preserve">Марк </t>
  </si>
  <si>
    <t>Самвелович</t>
  </si>
  <si>
    <t>ИС 0504</t>
  </si>
  <si>
    <t>Сарваев</t>
  </si>
  <si>
    <t>Ильич</t>
  </si>
  <si>
    <t>ИС0505</t>
  </si>
  <si>
    <t>Гришан</t>
  </si>
  <si>
    <t xml:space="preserve">Артём </t>
  </si>
  <si>
    <t>Антонович</t>
  </si>
  <si>
    <t>ИС 0506</t>
  </si>
  <si>
    <t>Анахасян</t>
  </si>
  <si>
    <t>Инесса</t>
  </si>
  <si>
    <t>Артаковна</t>
  </si>
  <si>
    <t>ИС 0507</t>
  </si>
  <si>
    <t xml:space="preserve">Кошелева </t>
  </si>
  <si>
    <t>ИС 0508</t>
  </si>
  <si>
    <t xml:space="preserve">Абрамова </t>
  </si>
  <si>
    <t xml:space="preserve">Ника </t>
  </si>
  <si>
    <t>Ивановна</t>
  </si>
  <si>
    <t>ИС 0509</t>
  </si>
  <si>
    <t>Кондур</t>
  </si>
  <si>
    <t>Руслан</t>
  </si>
  <si>
    <t>Хамразович</t>
  </si>
  <si>
    <t>ИС 0510</t>
  </si>
  <si>
    <t xml:space="preserve">Холинова </t>
  </si>
  <si>
    <t>ИС 0511</t>
  </si>
  <si>
    <t xml:space="preserve">Филатова </t>
  </si>
  <si>
    <t xml:space="preserve">Ксения </t>
  </si>
  <si>
    <t xml:space="preserve">ИС 0512 </t>
  </si>
  <si>
    <t xml:space="preserve">Макарова </t>
  </si>
  <si>
    <t xml:space="preserve">Мария </t>
  </si>
  <si>
    <t>Аркадьевна</t>
  </si>
  <si>
    <t>ИС 0513</t>
  </si>
  <si>
    <t>Табулович</t>
  </si>
  <si>
    <t>Платон</t>
  </si>
  <si>
    <t>ИС 0514</t>
  </si>
  <si>
    <t xml:space="preserve">Руснак </t>
  </si>
  <si>
    <t>ИС 0515</t>
  </si>
  <si>
    <t>Чупилко</t>
  </si>
  <si>
    <t>Ярославович</t>
  </si>
  <si>
    <t>ИС0516</t>
  </si>
  <si>
    <t>Румянцева</t>
  </si>
  <si>
    <t xml:space="preserve">Алиса </t>
  </si>
  <si>
    <t>ИС 0517</t>
  </si>
  <si>
    <t>Мамонов</t>
  </si>
  <si>
    <t>Станиславович</t>
  </si>
  <si>
    <t>ИС 0518</t>
  </si>
  <si>
    <t xml:space="preserve">Скрябина </t>
  </si>
  <si>
    <t xml:space="preserve">Ирина </t>
  </si>
  <si>
    <t>ИС 0519</t>
  </si>
  <si>
    <t xml:space="preserve">Чертакова </t>
  </si>
  <si>
    <t xml:space="preserve">Полина </t>
  </si>
  <si>
    <t>ИС 0520</t>
  </si>
  <si>
    <t xml:space="preserve">Баротова </t>
  </si>
  <si>
    <t>Бибисохиба</t>
  </si>
  <si>
    <t>Комилджоновна</t>
  </si>
  <si>
    <t>ИС 0701</t>
  </si>
  <si>
    <t xml:space="preserve">Волкова </t>
  </si>
  <si>
    <t>Вероника</t>
  </si>
  <si>
    <t>ИС 0702</t>
  </si>
  <si>
    <t>Осипова</t>
  </si>
  <si>
    <t>ИС0703</t>
  </si>
  <si>
    <t>Игоревна</t>
  </si>
  <si>
    <t>ИС 0704</t>
  </si>
  <si>
    <t xml:space="preserve">Мазурова </t>
  </si>
  <si>
    <t>Ульяна</t>
  </si>
  <si>
    <t>ИС 0705</t>
  </si>
  <si>
    <t xml:space="preserve">Суслова </t>
  </si>
  <si>
    <t>ИС -706</t>
  </si>
  <si>
    <t xml:space="preserve">Лызлов </t>
  </si>
  <si>
    <t xml:space="preserve">Владислав </t>
  </si>
  <si>
    <t>Васильевич</t>
  </si>
  <si>
    <t>ИС 0707</t>
  </si>
  <si>
    <t xml:space="preserve">Маймескул </t>
  </si>
  <si>
    <t>ИС 0708</t>
  </si>
  <si>
    <t>Кудряшова</t>
  </si>
  <si>
    <t>ИС 0709</t>
  </si>
  <si>
    <t xml:space="preserve">Чикакова </t>
  </si>
  <si>
    <t>Омина</t>
  </si>
  <si>
    <t>Азамиоевна</t>
  </si>
  <si>
    <t>ИС 0710</t>
  </si>
  <si>
    <t>Заварин</t>
  </si>
  <si>
    <t>Валерьевич</t>
  </si>
  <si>
    <t>ИС 0711</t>
  </si>
  <si>
    <t>Емелина</t>
  </si>
  <si>
    <t xml:space="preserve">Виктория </t>
  </si>
  <si>
    <t>Денисовна</t>
  </si>
  <si>
    <t>ИС 0712</t>
  </si>
  <si>
    <t>Севастьянов</t>
  </si>
  <si>
    <t>Арсений</t>
  </si>
  <si>
    <t>Анатольевич</t>
  </si>
  <si>
    <t>ИС 0713</t>
  </si>
  <si>
    <t>Пикалёв</t>
  </si>
  <si>
    <t>Глеб</t>
  </si>
  <si>
    <t>ИС 0714</t>
  </si>
  <si>
    <t>Чеснокова</t>
  </si>
  <si>
    <t>Юрьевна</t>
  </si>
  <si>
    <t>ИС0603</t>
  </si>
  <si>
    <t>Великанов</t>
  </si>
  <si>
    <t>ИС0606</t>
  </si>
  <si>
    <t>Аветисян</t>
  </si>
  <si>
    <t>Мариам</t>
  </si>
  <si>
    <t>Неверовна</t>
  </si>
  <si>
    <t>ИС0602</t>
  </si>
  <si>
    <t xml:space="preserve">Савченков </t>
  </si>
  <si>
    <t>ИС0605</t>
  </si>
  <si>
    <t>Разина</t>
  </si>
  <si>
    <t>ИС0604</t>
  </si>
  <si>
    <t>Геворгян</t>
  </si>
  <si>
    <t>Арутюновна</t>
  </si>
  <si>
    <t>Марахтанова</t>
  </si>
  <si>
    <t>ИС0901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</si>
</sst>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name val="Arial Cyr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indexed="8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0" fontId="5" fillId="0" borderId="0"/>
    <xf numFmtId="0" fontId="8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3" fillId="0" borderId="0"/>
    <xf numFmtId="0" fontId="2" fillId="0" borderId="0"/>
    <xf numFmtId="0" fontId="2" fillId="0" borderId="0"/>
    <xf numFmtId="0" fontId="2" fillId="0" borderId="0"/>
    <xf numFmtId="9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5">
    <xf numFmtId="0" fontId="0" fillId="0" borderId="0" xfId="0"/>
    <xf numFmtId="0" fontId="4" fillId="0" borderId="0" xfId="0" applyFont="1"/>
    <xf numFmtId="0" fontId="4" fillId="0" borderId="0" xfId="0" applyFont="1" applyAlignment="1">
      <alignment vertical="distributed"/>
    </xf>
    <xf numFmtId="0" fontId="4" fillId="2" borderId="0" xfId="0" applyFont="1" applyFill="1"/>
    <xf numFmtId="0" fontId="4" fillId="2" borderId="1" xfId="0" applyFont="1" applyFill="1" applyBorder="1"/>
    <xf numFmtId="0" fontId="4" fillId="3" borderId="0" xfId="0" applyFont="1" applyFill="1"/>
    <xf numFmtId="0" fontId="4" fillId="4" borderId="0" xfId="0" applyFont="1" applyFill="1"/>
    <xf numFmtId="49" fontId="4" fillId="0" borderId="0" xfId="0" applyNumberFormat="1" applyFont="1"/>
    <xf numFmtId="0" fontId="4" fillId="5" borderId="0" xfId="0" applyFont="1" applyFill="1"/>
    <xf numFmtId="49" fontId="4" fillId="3" borderId="0" xfId="0" applyNumberFormat="1" applyFont="1" applyFill="1"/>
    <xf numFmtId="0" fontId="7" fillId="3" borderId="1" xfId="1" applyFont="1" applyFill="1" applyBorder="1"/>
    <xf numFmtId="0" fontId="6" fillId="3" borderId="1" xfId="0" applyFont="1" applyFill="1" applyBorder="1"/>
    <xf numFmtId="0" fontId="6" fillId="5" borderId="1" xfId="0" applyFont="1" applyFill="1" applyBorder="1"/>
    <xf numFmtId="0" fontId="4" fillId="3" borderId="1" xfId="0" applyFont="1" applyFill="1" applyBorder="1"/>
    <xf numFmtId="0" fontId="4" fillId="4" borderId="1" xfId="0" applyFont="1" applyFill="1" applyBorder="1"/>
    <xf numFmtId="9" fontId="6" fillId="3" borderId="1" xfId="13" applyFont="1" applyFill="1" applyBorder="1" applyAlignment="1"/>
    <xf numFmtId="1" fontId="4" fillId="0" borderId="0" xfId="0" applyNumberFormat="1" applyFont="1"/>
    <xf numFmtId="1" fontId="4" fillId="4" borderId="1" xfId="0" applyNumberFormat="1" applyFont="1" applyFill="1" applyBorder="1"/>
    <xf numFmtId="1" fontId="4" fillId="4" borderId="0" xfId="0" applyNumberFormat="1" applyFont="1" applyFill="1"/>
    <xf numFmtId="0" fontId="11" fillId="0" borderId="0" xfId="0" applyFont="1"/>
    <xf numFmtId="0" fontId="11" fillId="7" borderId="0" xfId="0" applyFont="1" applyFill="1"/>
    <xf numFmtId="0" fontId="14" fillId="3" borderId="1" xfId="0" applyFont="1" applyFill="1" applyBorder="1"/>
    <xf numFmtId="0" fontId="4" fillId="6" borderId="2" xfId="0" applyFont="1" applyFill="1" applyBorder="1" applyAlignment="1">
      <alignment horizontal="center" vertical="top" wrapText="1"/>
    </xf>
    <xf numFmtId="0" fontId="4" fillId="6" borderId="6" xfId="0" applyFont="1" applyFill="1" applyBorder="1" applyAlignment="1">
      <alignment horizontal="center" vertical="top" wrapText="1"/>
    </xf>
    <xf numFmtId="0" fontId="4" fillId="6" borderId="5" xfId="0" applyFont="1" applyFill="1" applyBorder="1" applyAlignment="1">
      <alignment horizontal="center" vertical="top" wrapText="1"/>
    </xf>
    <xf numFmtId="49" fontId="4" fillId="6" borderId="2" xfId="0" applyNumberFormat="1" applyFont="1" applyFill="1" applyBorder="1" applyAlignment="1">
      <alignment horizontal="center" vertical="top" wrapText="1"/>
    </xf>
    <xf numFmtId="49" fontId="4" fillId="6" borderId="5" xfId="0" applyNumberFormat="1" applyFont="1" applyFill="1" applyBorder="1" applyAlignment="1">
      <alignment horizontal="center" vertical="top" wrapText="1"/>
    </xf>
    <xf numFmtId="49" fontId="4" fillId="6" borderId="6" xfId="0" applyNumberFormat="1" applyFont="1" applyFill="1" applyBorder="1" applyAlignment="1">
      <alignment horizontal="center" vertical="top" wrapText="1"/>
    </xf>
    <xf numFmtId="1" fontId="4" fillId="6" borderId="2" xfId="0" applyNumberFormat="1" applyFont="1" applyFill="1" applyBorder="1" applyAlignment="1">
      <alignment horizontal="center" vertical="top" wrapText="1"/>
    </xf>
    <xf numFmtId="1" fontId="4" fillId="6" borderId="5" xfId="0" applyNumberFormat="1" applyFont="1" applyFill="1" applyBorder="1" applyAlignment="1">
      <alignment horizontal="center" vertical="top" wrapText="1"/>
    </xf>
    <xf numFmtId="1" fontId="4" fillId="6" borderId="6" xfId="0" applyNumberFormat="1" applyFont="1" applyFill="1" applyBorder="1" applyAlignment="1">
      <alignment horizontal="center" vertical="top" wrapText="1"/>
    </xf>
    <xf numFmtId="0" fontId="4" fillId="6" borderId="3" xfId="0" applyFont="1" applyFill="1" applyBorder="1" applyAlignment="1">
      <alignment horizontal="center" vertical="top" wrapText="1"/>
    </xf>
    <xf numFmtId="0" fontId="4" fillId="6" borderId="4" xfId="0" applyFont="1" applyFill="1" applyBorder="1" applyAlignment="1">
      <alignment horizontal="center" vertical="top" wrapText="1"/>
    </xf>
    <xf numFmtId="0" fontId="11" fillId="0" borderId="0" xfId="0" applyFont="1"/>
    <xf numFmtId="0" fontId="4" fillId="0" borderId="0" xfId="0" applyFont="1"/>
  </cellXfs>
  <cellStyles count="20">
    <cellStyle name="Excel Built-in Normal" xfId="6"/>
    <cellStyle name="Excel Built-in Normal 1" xfId="7"/>
    <cellStyle name="Excel Built-in Normal 2" xfId="5"/>
    <cellStyle name="TableStyleLight1" xfId="8"/>
    <cellStyle name="Обычный" xfId="0" builtinId="0"/>
    <cellStyle name="Обычный 2" xfId="2"/>
    <cellStyle name="Обычный 3" xfId="4"/>
    <cellStyle name="Обычный 3 2" xfId="11"/>
    <cellStyle name="Обычный 3 2 2" xfId="18"/>
    <cellStyle name="Обычный 3 3" xfId="15"/>
    <cellStyle name="Обычный 4" xfId="1"/>
    <cellStyle name="Обычный 5" xfId="3"/>
    <cellStyle name="Обычный 5 2" xfId="10"/>
    <cellStyle name="Обычный 5 2 2" xfId="17"/>
    <cellStyle name="Обычный 5 3" xfId="14"/>
    <cellStyle name="Обычный 6" xfId="9"/>
    <cellStyle name="Обычный 6 2" xfId="12"/>
    <cellStyle name="Обычный 6 2 2" xfId="19"/>
    <cellStyle name="Обычный 6 3" xfId="16"/>
    <cellStyle name="Процентный" xfId="13" builtinId="5"/>
  </cellStyles>
  <dxfs count="0"/>
  <tableStyles count="0" defaultTableStyle="TableStyleMedium2" defaultPivotStyle="PivotStyleLight16"/>
  <colors>
    <mruColors>
      <color rgb="FFFFB3B3"/>
      <color rgb="FF99BCE7"/>
      <color rgb="FF6EA0DC"/>
      <color rgb="FFFF7575"/>
      <color rgb="FFFFE285"/>
      <color rgb="FFFFD653"/>
      <color rgb="FFFFCF37"/>
      <color rgb="FFFF97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4"/>
  <sheetViews>
    <sheetView tabSelected="1" zoomScale="70" zoomScaleNormal="70" workbookViewId="0">
      <selection activeCell="AB4" sqref="AB4"/>
    </sheetView>
  </sheetViews>
  <sheetFormatPr defaultColWidth="9.08984375" defaultRowHeight="18" x14ac:dyDescent="0.4"/>
  <cols>
    <col min="1" max="1" width="7.453125" style="5" customWidth="1"/>
    <col min="2" max="2" width="6.90625" style="6" hidden="1" customWidth="1"/>
    <col min="3" max="3" width="20.36328125" style="6" customWidth="1"/>
    <col min="4" max="4" width="18" style="6" hidden="1" customWidth="1"/>
    <col min="5" max="5" width="22.08984375" style="6" hidden="1" customWidth="1"/>
    <col min="6" max="6" width="4.08984375" style="6" hidden="1" customWidth="1"/>
    <col min="7" max="8" width="4.08984375" style="6" customWidth="1"/>
    <col min="9" max="9" width="13.08984375" style="6" customWidth="1"/>
    <col min="10" max="10" width="8.08984375" style="18" customWidth="1"/>
    <col min="11" max="11" width="12.36328125" style="6" hidden="1" customWidth="1"/>
    <col min="12" max="12" width="25.6328125" style="5" customWidth="1"/>
    <col min="13" max="17" width="6.08984375" style="3" customWidth="1"/>
    <col min="18" max="19" width="6" style="3" customWidth="1"/>
    <col min="20" max="20" width="10.08984375" style="9" customWidth="1"/>
    <col min="21" max="21" width="10" style="8" customWidth="1"/>
    <col min="22" max="22" width="10" style="5" customWidth="1"/>
    <col min="23" max="23" width="12.54296875" style="9" customWidth="1"/>
    <col min="24" max="16384" width="9.08984375" style="1"/>
  </cols>
  <sheetData>
    <row r="1" spans="1:23" x14ac:dyDescent="0.4">
      <c r="A1" s="1"/>
      <c r="B1" s="1"/>
      <c r="C1" s="1"/>
      <c r="D1" s="1"/>
      <c r="E1" s="1"/>
      <c r="F1" s="1"/>
      <c r="G1" s="1"/>
      <c r="H1" s="1"/>
      <c r="I1" s="1"/>
      <c r="J1" s="16"/>
      <c r="K1" s="1"/>
      <c r="L1" s="1"/>
      <c r="M1" s="1"/>
      <c r="N1" s="1"/>
      <c r="O1" s="1"/>
      <c r="P1" s="1"/>
      <c r="Q1" s="1"/>
      <c r="R1" s="1"/>
      <c r="S1" s="1"/>
      <c r="T1" s="7"/>
      <c r="U1" s="1"/>
      <c r="V1" s="1"/>
      <c r="W1" s="7"/>
    </row>
    <row r="2" spans="1:23" x14ac:dyDescent="0.4">
      <c r="A2" s="1"/>
      <c r="B2" s="1"/>
      <c r="C2" s="1"/>
      <c r="D2" s="1"/>
      <c r="E2" s="1"/>
      <c r="F2" s="1"/>
      <c r="G2" s="1"/>
      <c r="H2" s="1"/>
      <c r="I2" s="1"/>
      <c r="J2" s="16"/>
      <c r="K2" s="1"/>
      <c r="L2" s="1"/>
      <c r="M2" s="1"/>
      <c r="N2" s="1"/>
      <c r="O2" s="1"/>
      <c r="P2" s="1"/>
      <c r="Q2" s="1"/>
      <c r="R2" s="1"/>
      <c r="S2" s="1"/>
      <c r="T2" s="7"/>
      <c r="U2" s="1"/>
      <c r="V2" s="1"/>
      <c r="W2" s="7"/>
    </row>
    <row r="3" spans="1:23" x14ac:dyDescent="0.4">
      <c r="A3" s="1" t="s">
        <v>20</v>
      </c>
      <c r="B3" s="1"/>
      <c r="C3" s="1"/>
      <c r="D3" s="1"/>
      <c r="E3" s="1"/>
      <c r="F3" s="1"/>
      <c r="G3" s="1"/>
      <c r="H3" s="1"/>
      <c r="I3" s="1"/>
      <c r="J3" s="16"/>
      <c r="K3" s="19"/>
      <c r="L3" s="20" t="s">
        <v>24</v>
      </c>
      <c r="M3" s="1"/>
      <c r="N3" s="1"/>
      <c r="O3" s="1"/>
      <c r="P3" s="1"/>
      <c r="Q3" s="1"/>
      <c r="R3" s="1"/>
      <c r="S3" s="1"/>
      <c r="T3" s="7"/>
      <c r="U3" s="1"/>
      <c r="V3" s="1"/>
      <c r="W3" s="7"/>
    </row>
    <row r="4" spans="1:23" x14ac:dyDescent="0.4">
      <c r="A4" s="33" t="s">
        <v>23</v>
      </c>
      <c r="B4" s="34"/>
      <c r="C4" s="34"/>
      <c r="D4" s="34"/>
      <c r="E4" s="1"/>
      <c r="F4" s="1"/>
      <c r="G4" s="1"/>
      <c r="H4" s="1"/>
      <c r="I4" s="1"/>
      <c r="J4" s="16"/>
      <c r="K4" s="1"/>
      <c r="L4" s="1"/>
      <c r="M4" s="1"/>
      <c r="N4" s="1"/>
      <c r="O4" s="1"/>
      <c r="P4" s="1"/>
      <c r="Q4" s="1"/>
      <c r="R4" s="1"/>
      <c r="S4" s="1"/>
      <c r="T4" s="7"/>
      <c r="U4" s="1"/>
      <c r="V4" s="1"/>
      <c r="W4" s="7"/>
    </row>
    <row r="5" spans="1:23" s="2" customFormat="1" ht="22.5" customHeight="1" x14ac:dyDescent="0.35">
      <c r="A5" s="22" t="s">
        <v>0</v>
      </c>
      <c r="B5" s="22" t="s">
        <v>7</v>
      </c>
      <c r="C5" s="22" t="s">
        <v>1</v>
      </c>
      <c r="D5" s="22" t="s">
        <v>2</v>
      </c>
      <c r="E5" s="22" t="s">
        <v>3</v>
      </c>
      <c r="F5" s="22"/>
      <c r="G5" s="22"/>
      <c r="H5" s="22"/>
      <c r="I5" s="22" t="s">
        <v>19</v>
      </c>
      <c r="J5" s="28" t="s">
        <v>4</v>
      </c>
      <c r="K5" s="22" t="s">
        <v>18</v>
      </c>
      <c r="L5" s="22" t="s">
        <v>16</v>
      </c>
      <c r="M5" s="31" t="s">
        <v>15</v>
      </c>
      <c r="N5" s="32"/>
      <c r="O5" s="32"/>
      <c r="P5" s="32"/>
      <c r="Q5" s="32"/>
      <c r="R5" s="32"/>
      <c r="S5" s="32"/>
      <c r="T5" s="25" t="s">
        <v>6</v>
      </c>
      <c r="U5" s="22" t="s">
        <v>5</v>
      </c>
      <c r="V5" s="22" t="s">
        <v>13</v>
      </c>
      <c r="W5" s="25" t="s">
        <v>8</v>
      </c>
    </row>
    <row r="6" spans="1:23" s="2" customFormat="1" ht="16.5" customHeight="1" x14ac:dyDescent="0.35">
      <c r="A6" s="24"/>
      <c r="B6" s="24"/>
      <c r="C6" s="24"/>
      <c r="D6" s="24"/>
      <c r="E6" s="24"/>
      <c r="F6" s="24"/>
      <c r="G6" s="24"/>
      <c r="H6" s="24"/>
      <c r="I6" s="24"/>
      <c r="J6" s="29"/>
      <c r="K6" s="24"/>
      <c r="L6" s="24"/>
      <c r="M6" s="22" t="s">
        <v>9</v>
      </c>
      <c r="N6" s="22" t="s">
        <v>21</v>
      </c>
      <c r="O6" s="22" t="s">
        <v>10</v>
      </c>
      <c r="P6" s="22" t="s">
        <v>11</v>
      </c>
      <c r="Q6" s="22" t="s">
        <v>12</v>
      </c>
      <c r="R6" s="22" t="s">
        <v>14</v>
      </c>
      <c r="S6" s="22" t="s">
        <v>22</v>
      </c>
      <c r="T6" s="26"/>
      <c r="U6" s="24"/>
      <c r="V6" s="24"/>
      <c r="W6" s="26"/>
    </row>
    <row r="7" spans="1:23" s="2" customFormat="1" x14ac:dyDescent="0.35">
      <c r="A7" s="23"/>
      <c r="B7" s="23"/>
      <c r="C7" s="23"/>
      <c r="D7" s="23"/>
      <c r="E7" s="23"/>
      <c r="F7" s="23"/>
      <c r="G7" s="23"/>
      <c r="H7" s="23"/>
      <c r="I7" s="23"/>
      <c r="J7" s="30"/>
      <c r="K7" s="23"/>
      <c r="L7" s="23"/>
      <c r="M7" s="23"/>
      <c r="N7" s="23"/>
      <c r="O7" s="23"/>
      <c r="P7" s="23"/>
      <c r="Q7" s="23"/>
      <c r="R7" s="23"/>
      <c r="S7" s="23"/>
      <c r="T7" s="27"/>
      <c r="U7" s="23"/>
      <c r="V7" s="23"/>
      <c r="W7" s="27"/>
    </row>
    <row r="8" spans="1:23" x14ac:dyDescent="0.4">
      <c r="A8" s="13">
        <v>1</v>
      </c>
      <c r="B8" s="14" t="s">
        <v>42</v>
      </c>
      <c r="C8" s="14" t="s">
        <v>116</v>
      </c>
      <c r="D8" s="14" t="s">
        <v>117</v>
      </c>
      <c r="E8" s="14" t="s">
        <v>118</v>
      </c>
      <c r="F8" s="14" t="str">
        <f>LEFT(C8,1)</f>
        <v>М</v>
      </c>
      <c r="G8" s="14" t="str">
        <f t="shared" ref="G8:H8" si="0">LEFT(D8,1)</f>
        <v>М</v>
      </c>
      <c r="H8" s="14" t="str">
        <f t="shared" si="0"/>
        <v>А</v>
      </c>
      <c r="I8" s="14">
        <v>764201</v>
      </c>
      <c r="J8" s="17">
        <v>5</v>
      </c>
      <c r="K8" s="14" t="s">
        <v>119</v>
      </c>
      <c r="L8" s="13" t="s">
        <v>17</v>
      </c>
      <c r="M8" s="4">
        <v>38</v>
      </c>
      <c r="N8" s="4">
        <v>15</v>
      </c>
      <c r="O8" s="4">
        <v>20</v>
      </c>
      <c r="P8" s="4">
        <v>10</v>
      </c>
      <c r="Q8" s="4">
        <v>18</v>
      </c>
      <c r="R8" s="4">
        <v>26</v>
      </c>
      <c r="S8" s="4"/>
      <c r="T8" s="10">
        <f t="shared" ref="T8:T33" si="1">SUM(M8:S8)</f>
        <v>127</v>
      </c>
      <c r="U8" s="12">
        <v>135</v>
      </c>
      <c r="V8" s="15">
        <f t="shared" ref="V8:V33" si="2">T8/U8</f>
        <v>0.94074074074074077</v>
      </c>
      <c r="W8" s="11" t="str">
        <f t="shared" ref="W8:W23" si="3">IF(T8&gt;75%*U8,"Победитель",IF(T8&gt;50%*U8,"Призёр","Участник"))</f>
        <v>Победитель</v>
      </c>
    </row>
    <row r="9" spans="1:23" x14ac:dyDescent="0.4">
      <c r="A9" s="13">
        <v>2</v>
      </c>
      <c r="B9" s="14" t="s">
        <v>42</v>
      </c>
      <c r="C9" s="14" t="s">
        <v>123</v>
      </c>
      <c r="D9" s="14" t="s">
        <v>40</v>
      </c>
      <c r="E9" s="14" t="s">
        <v>47</v>
      </c>
      <c r="F9" s="14" t="str">
        <f t="shared" ref="F9:F28" si="4">LEFT(C9,1)</f>
        <v>Р</v>
      </c>
      <c r="G9" s="14" t="str">
        <f t="shared" ref="G9:G28" si="5">LEFT(D9,1)</f>
        <v>В</v>
      </c>
      <c r="H9" s="14" t="str">
        <f t="shared" ref="H9:H28" si="6">LEFT(E9,1)</f>
        <v>М</v>
      </c>
      <c r="I9" s="14">
        <v>764201</v>
      </c>
      <c r="J9" s="17">
        <v>5</v>
      </c>
      <c r="K9" s="14" t="s">
        <v>124</v>
      </c>
      <c r="L9" s="13" t="s">
        <v>17</v>
      </c>
      <c r="M9" s="4">
        <v>36</v>
      </c>
      <c r="N9" s="4">
        <v>14</v>
      </c>
      <c r="O9" s="4">
        <v>17</v>
      </c>
      <c r="P9" s="4">
        <v>14</v>
      </c>
      <c r="Q9" s="4">
        <v>14</v>
      </c>
      <c r="R9" s="4">
        <v>22</v>
      </c>
      <c r="S9" s="4"/>
      <c r="T9" s="10">
        <f t="shared" si="1"/>
        <v>117</v>
      </c>
      <c r="U9" s="12">
        <v>135</v>
      </c>
      <c r="V9" s="15">
        <f t="shared" si="2"/>
        <v>0.8666666666666667</v>
      </c>
      <c r="W9" s="11" t="str">
        <f t="shared" si="3"/>
        <v>Победитель</v>
      </c>
    </row>
    <row r="10" spans="1:23" x14ac:dyDescent="0.4">
      <c r="A10" s="13">
        <v>3</v>
      </c>
      <c r="B10" s="14" t="s">
        <v>82</v>
      </c>
      <c r="C10" s="14" t="s">
        <v>83</v>
      </c>
      <c r="D10" s="14" t="s">
        <v>84</v>
      </c>
      <c r="E10" s="14" t="s">
        <v>26</v>
      </c>
      <c r="F10" s="14" t="str">
        <f t="shared" si="4"/>
        <v>К</v>
      </c>
      <c r="G10" s="14" t="str">
        <f t="shared" si="5"/>
        <v>Э</v>
      </c>
      <c r="H10" s="14" t="str">
        <f t="shared" si="6"/>
        <v>С</v>
      </c>
      <c r="I10" s="14">
        <v>764201</v>
      </c>
      <c r="J10" s="17">
        <v>5</v>
      </c>
      <c r="K10" s="14" t="s">
        <v>85</v>
      </c>
      <c r="L10" s="13" t="s">
        <v>17</v>
      </c>
      <c r="M10" s="4">
        <v>29</v>
      </c>
      <c r="N10" s="4">
        <v>15</v>
      </c>
      <c r="O10" s="4">
        <v>15</v>
      </c>
      <c r="P10" s="4">
        <v>11</v>
      </c>
      <c r="Q10" s="4">
        <v>18</v>
      </c>
      <c r="R10" s="4">
        <v>23</v>
      </c>
      <c r="S10" s="4"/>
      <c r="T10" s="10">
        <f t="shared" si="1"/>
        <v>111</v>
      </c>
      <c r="U10" s="12">
        <v>135</v>
      </c>
      <c r="V10" s="15">
        <f t="shared" si="2"/>
        <v>0.82222222222222219</v>
      </c>
      <c r="W10" s="11" t="str">
        <f t="shared" si="3"/>
        <v>Победитель</v>
      </c>
    </row>
    <row r="11" spans="1:23" x14ac:dyDescent="0.4">
      <c r="A11" s="13">
        <v>4</v>
      </c>
      <c r="B11" s="14" t="s">
        <v>42</v>
      </c>
      <c r="C11" s="14" t="s">
        <v>187</v>
      </c>
      <c r="D11" s="14" t="s">
        <v>188</v>
      </c>
      <c r="E11" s="14" t="s">
        <v>189</v>
      </c>
      <c r="F11" s="14" t="str">
        <f t="shared" si="4"/>
        <v>А</v>
      </c>
      <c r="G11" s="14" t="str">
        <f t="shared" si="5"/>
        <v>М</v>
      </c>
      <c r="H11" s="14" t="str">
        <f t="shared" si="6"/>
        <v>Н</v>
      </c>
      <c r="I11" s="14">
        <v>764201</v>
      </c>
      <c r="J11" s="17">
        <v>6</v>
      </c>
      <c r="K11" s="14" t="s">
        <v>190</v>
      </c>
      <c r="L11" s="13" t="s">
        <v>17</v>
      </c>
      <c r="M11" s="4">
        <v>22</v>
      </c>
      <c r="N11" s="4">
        <v>15</v>
      </c>
      <c r="O11" s="4">
        <v>15</v>
      </c>
      <c r="P11" s="4">
        <v>16</v>
      </c>
      <c r="Q11" s="4">
        <v>18</v>
      </c>
      <c r="R11" s="4">
        <v>24</v>
      </c>
      <c r="S11" s="4"/>
      <c r="T11" s="10">
        <f t="shared" si="1"/>
        <v>110</v>
      </c>
      <c r="U11" s="12">
        <v>135</v>
      </c>
      <c r="V11" s="15">
        <f t="shared" si="2"/>
        <v>0.81481481481481477</v>
      </c>
      <c r="W11" s="11" t="str">
        <f t="shared" si="3"/>
        <v>Победитель</v>
      </c>
    </row>
    <row r="12" spans="1:23" x14ac:dyDescent="0.4">
      <c r="A12" s="13">
        <v>5</v>
      </c>
      <c r="B12" s="14" t="s">
        <v>42</v>
      </c>
      <c r="C12" s="14" t="s">
        <v>97</v>
      </c>
      <c r="D12" s="14" t="s">
        <v>98</v>
      </c>
      <c r="E12" s="14" t="s">
        <v>99</v>
      </c>
      <c r="F12" s="14" t="str">
        <f t="shared" si="4"/>
        <v>А</v>
      </c>
      <c r="G12" s="14" t="str">
        <f t="shared" si="5"/>
        <v>И</v>
      </c>
      <c r="H12" s="14" t="str">
        <f t="shared" si="6"/>
        <v>А</v>
      </c>
      <c r="I12" s="14">
        <v>764201</v>
      </c>
      <c r="J12" s="17">
        <v>5</v>
      </c>
      <c r="K12" s="14" t="s">
        <v>100</v>
      </c>
      <c r="L12" s="13" t="s">
        <v>17</v>
      </c>
      <c r="M12" s="4">
        <v>29</v>
      </c>
      <c r="N12" s="4">
        <v>15</v>
      </c>
      <c r="O12" s="4">
        <v>15</v>
      </c>
      <c r="P12" s="4">
        <v>10</v>
      </c>
      <c r="Q12" s="4">
        <v>13</v>
      </c>
      <c r="R12" s="4">
        <v>26</v>
      </c>
      <c r="S12" s="4"/>
      <c r="T12" s="10">
        <f t="shared" si="1"/>
        <v>108</v>
      </c>
      <c r="U12" s="12">
        <v>135</v>
      </c>
      <c r="V12" s="15">
        <f t="shared" si="2"/>
        <v>0.8</v>
      </c>
      <c r="W12" s="11" t="str">
        <f t="shared" si="3"/>
        <v>Победитель</v>
      </c>
    </row>
    <row r="13" spans="1:23" x14ac:dyDescent="0.4">
      <c r="A13" s="13">
        <v>6</v>
      </c>
      <c r="B13" s="14" t="s">
        <v>42</v>
      </c>
      <c r="C13" s="14" t="s">
        <v>101</v>
      </c>
      <c r="D13" s="14" t="s">
        <v>31</v>
      </c>
      <c r="E13" s="14" t="s">
        <v>49</v>
      </c>
      <c r="F13" s="14" t="str">
        <f t="shared" si="4"/>
        <v>К</v>
      </c>
      <c r="G13" s="14" t="str">
        <f t="shared" si="5"/>
        <v>А</v>
      </c>
      <c r="H13" s="14" t="str">
        <f t="shared" si="6"/>
        <v>О</v>
      </c>
      <c r="I13" s="14">
        <v>764201</v>
      </c>
      <c r="J13" s="17">
        <v>5</v>
      </c>
      <c r="K13" s="14" t="s">
        <v>102</v>
      </c>
      <c r="L13" s="13" t="s">
        <v>17</v>
      </c>
      <c r="M13" s="4">
        <v>35</v>
      </c>
      <c r="N13" s="4">
        <v>13</v>
      </c>
      <c r="O13" s="4">
        <v>8</v>
      </c>
      <c r="P13" s="4">
        <v>12</v>
      </c>
      <c r="Q13" s="4">
        <v>13</v>
      </c>
      <c r="R13" s="4">
        <v>25</v>
      </c>
      <c r="S13" s="4"/>
      <c r="T13" s="10">
        <f t="shared" si="1"/>
        <v>106</v>
      </c>
      <c r="U13" s="12">
        <v>135</v>
      </c>
      <c r="V13" s="15">
        <f t="shared" si="2"/>
        <v>0.78518518518518521</v>
      </c>
      <c r="W13" s="11" t="str">
        <f t="shared" si="3"/>
        <v>Победитель</v>
      </c>
    </row>
    <row r="14" spans="1:23" x14ac:dyDescent="0.4">
      <c r="A14" s="13">
        <v>7</v>
      </c>
      <c r="B14" s="14" t="s">
        <v>42</v>
      </c>
      <c r="C14" s="14" t="s">
        <v>113</v>
      </c>
      <c r="D14" s="14" t="s">
        <v>114</v>
      </c>
      <c r="E14" s="14" t="s">
        <v>35</v>
      </c>
      <c r="F14" s="14" t="str">
        <f t="shared" si="4"/>
        <v>Ф</v>
      </c>
      <c r="G14" s="14" t="str">
        <f t="shared" si="5"/>
        <v>К</v>
      </c>
      <c r="H14" s="14" t="str">
        <f t="shared" si="6"/>
        <v>А</v>
      </c>
      <c r="I14" s="14">
        <v>764201</v>
      </c>
      <c r="J14" s="17">
        <v>5</v>
      </c>
      <c r="K14" s="14" t="s">
        <v>115</v>
      </c>
      <c r="L14" s="13" t="s">
        <v>17</v>
      </c>
      <c r="M14" s="4">
        <v>37</v>
      </c>
      <c r="N14" s="4">
        <v>0</v>
      </c>
      <c r="O14" s="4">
        <v>6</v>
      </c>
      <c r="P14" s="4">
        <v>15</v>
      </c>
      <c r="Q14" s="4">
        <v>18</v>
      </c>
      <c r="R14" s="4">
        <v>26</v>
      </c>
      <c r="S14" s="4"/>
      <c r="T14" s="10">
        <f t="shared" si="1"/>
        <v>102</v>
      </c>
      <c r="U14" s="12">
        <v>135</v>
      </c>
      <c r="V14" s="15">
        <f t="shared" si="2"/>
        <v>0.75555555555555554</v>
      </c>
      <c r="W14" s="11" t="str">
        <f t="shared" si="3"/>
        <v>Победитель</v>
      </c>
    </row>
    <row r="15" spans="1:23" x14ac:dyDescent="0.4">
      <c r="A15" s="13">
        <v>10</v>
      </c>
      <c r="B15" s="14" t="s">
        <v>42</v>
      </c>
      <c r="C15" s="14" t="s">
        <v>137</v>
      </c>
      <c r="D15" s="14" t="s">
        <v>138</v>
      </c>
      <c r="E15" s="14" t="s">
        <v>38</v>
      </c>
      <c r="F15" s="14" t="str">
        <f t="shared" si="4"/>
        <v>Ч</v>
      </c>
      <c r="G15" s="14" t="str">
        <f t="shared" si="5"/>
        <v>П</v>
      </c>
      <c r="H15" s="14" t="str">
        <f t="shared" si="6"/>
        <v>Д</v>
      </c>
      <c r="I15" s="14">
        <v>764201</v>
      </c>
      <c r="J15" s="17">
        <v>5</v>
      </c>
      <c r="K15" s="14" t="s">
        <v>139</v>
      </c>
      <c r="L15" s="13" t="s">
        <v>17</v>
      </c>
      <c r="M15" s="4">
        <v>37</v>
      </c>
      <c r="N15" s="4">
        <v>0</v>
      </c>
      <c r="O15" s="4">
        <v>6</v>
      </c>
      <c r="P15" s="4">
        <v>14</v>
      </c>
      <c r="Q15" s="4">
        <v>16</v>
      </c>
      <c r="R15" s="4">
        <v>22</v>
      </c>
      <c r="S15" s="4"/>
      <c r="T15" s="10">
        <f t="shared" si="1"/>
        <v>95</v>
      </c>
      <c r="U15" s="12">
        <v>135</v>
      </c>
      <c r="V15" s="15">
        <f t="shared" si="2"/>
        <v>0.70370370370370372</v>
      </c>
      <c r="W15" s="11" t="str">
        <f t="shared" si="3"/>
        <v>Призёр</v>
      </c>
    </row>
    <row r="16" spans="1:23" x14ac:dyDescent="0.4">
      <c r="A16" s="13">
        <v>11</v>
      </c>
      <c r="B16" s="14" t="s">
        <v>42</v>
      </c>
      <c r="C16" s="14" t="s">
        <v>111</v>
      </c>
      <c r="D16" s="14" t="s">
        <v>104</v>
      </c>
      <c r="E16" s="14" t="s">
        <v>27</v>
      </c>
      <c r="F16" s="14" t="str">
        <f t="shared" si="4"/>
        <v>Х</v>
      </c>
      <c r="G16" s="14" t="str">
        <f t="shared" si="5"/>
        <v>Н</v>
      </c>
      <c r="H16" s="14" t="str">
        <f t="shared" si="6"/>
        <v>Е</v>
      </c>
      <c r="I16" s="14">
        <v>764201</v>
      </c>
      <c r="J16" s="17">
        <v>5</v>
      </c>
      <c r="K16" s="14" t="s">
        <v>112</v>
      </c>
      <c r="L16" s="13" t="s">
        <v>17</v>
      </c>
      <c r="M16" s="4">
        <v>37</v>
      </c>
      <c r="N16" s="4">
        <v>0</v>
      </c>
      <c r="O16" s="4">
        <v>17</v>
      </c>
      <c r="P16" s="4">
        <v>7</v>
      </c>
      <c r="Q16" s="4">
        <v>9</v>
      </c>
      <c r="R16" s="4">
        <v>22</v>
      </c>
      <c r="S16" s="4"/>
      <c r="T16" s="10">
        <f t="shared" si="1"/>
        <v>92</v>
      </c>
      <c r="U16" s="12">
        <v>135</v>
      </c>
      <c r="V16" s="15">
        <f t="shared" si="2"/>
        <v>0.68148148148148147</v>
      </c>
      <c r="W16" s="11" t="str">
        <f t="shared" si="3"/>
        <v>Призёр</v>
      </c>
    </row>
    <row r="17" spans="1:23" x14ac:dyDescent="0.4">
      <c r="A17" s="13">
        <v>13</v>
      </c>
      <c r="B17" s="14" t="s">
        <v>42</v>
      </c>
      <c r="C17" s="14" t="s">
        <v>128</v>
      </c>
      <c r="D17" s="14" t="s">
        <v>129</v>
      </c>
      <c r="E17" s="14" t="s">
        <v>38</v>
      </c>
      <c r="F17" s="14" t="str">
        <f t="shared" si="4"/>
        <v>Р</v>
      </c>
      <c r="G17" s="14" t="str">
        <f t="shared" si="5"/>
        <v>А</v>
      </c>
      <c r="H17" s="14" t="str">
        <f t="shared" si="6"/>
        <v>Д</v>
      </c>
      <c r="I17" s="14">
        <v>764201</v>
      </c>
      <c r="J17" s="17">
        <v>5</v>
      </c>
      <c r="K17" s="14" t="s">
        <v>130</v>
      </c>
      <c r="L17" s="13" t="s">
        <v>17</v>
      </c>
      <c r="M17" s="4">
        <v>19</v>
      </c>
      <c r="N17" s="4">
        <v>8</v>
      </c>
      <c r="O17" s="4">
        <v>17</v>
      </c>
      <c r="P17" s="4">
        <v>12</v>
      </c>
      <c r="Q17" s="4">
        <v>14</v>
      </c>
      <c r="R17" s="4">
        <v>21</v>
      </c>
      <c r="S17" s="4"/>
      <c r="T17" s="10">
        <f t="shared" si="1"/>
        <v>91</v>
      </c>
      <c r="U17" s="12">
        <v>135</v>
      </c>
      <c r="V17" s="15">
        <f t="shared" si="2"/>
        <v>0.67407407407407405</v>
      </c>
      <c r="W17" s="11" t="str">
        <f t="shared" si="3"/>
        <v>Призёр</v>
      </c>
    </row>
    <row r="18" spans="1:23" x14ac:dyDescent="0.4">
      <c r="A18" s="13">
        <v>14</v>
      </c>
      <c r="B18" s="14" t="s">
        <v>42</v>
      </c>
      <c r="C18" s="14" t="s">
        <v>182</v>
      </c>
      <c r="D18" s="14" t="s">
        <v>39</v>
      </c>
      <c r="E18" s="14" t="s">
        <v>183</v>
      </c>
      <c r="F18" s="14" t="str">
        <f t="shared" si="4"/>
        <v>Ч</v>
      </c>
      <c r="G18" s="14" t="str">
        <f t="shared" si="5"/>
        <v>Е</v>
      </c>
      <c r="H18" s="14" t="str">
        <f t="shared" si="6"/>
        <v>Ю</v>
      </c>
      <c r="I18" s="14">
        <v>764201</v>
      </c>
      <c r="J18" s="17">
        <v>6</v>
      </c>
      <c r="K18" s="14" t="s">
        <v>184</v>
      </c>
      <c r="L18" s="13" t="s">
        <v>17</v>
      </c>
      <c r="M18" s="4">
        <v>27</v>
      </c>
      <c r="N18" s="4">
        <v>0</v>
      </c>
      <c r="O18" s="4">
        <v>3</v>
      </c>
      <c r="P18" s="4">
        <v>16</v>
      </c>
      <c r="Q18" s="4">
        <v>18</v>
      </c>
      <c r="R18" s="4">
        <v>25</v>
      </c>
      <c r="S18" s="4"/>
      <c r="T18" s="10">
        <f t="shared" si="1"/>
        <v>89</v>
      </c>
      <c r="U18" s="12">
        <v>135</v>
      </c>
      <c r="V18" s="15">
        <f t="shared" si="2"/>
        <v>0.65925925925925921</v>
      </c>
      <c r="W18" s="11" t="str">
        <f t="shared" si="3"/>
        <v>Призёр</v>
      </c>
    </row>
    <row r="19" spans="1:23" x14ac:dyDescent="0.4">
      <c r="A19" s="13">
        <v>15</v>
      </c>
      <c r="B19" s="14" t="s">
        <v>42</v>
      </c>
      <c r="C19" s="14" t="s">
        <v>103</v>
      </c>
      <c r="D19" s="14" t="s">
        <v>104</v>
      </c>
      <c r="E19" s="14" t="s">
        <v>105</v>
      </c>
      <c r="F19" s="14" t="str">
        <f t="shared" si="4"/>
        <v>А</v>
      </c>
      <c r="G19" s="14" t="str">
        <f t="shared" si="5"/>
        <v>Н</v>
      </c>
      <c r="H19" s="14" t="str">
        <f t="shared" si="6"/>
        <v>И</v>
      </c>
      <c r="I19" s="14">
        <v>764201</v>
      </c>
      <c r="J19" s="17">
        <v>5</v>
      </c>
      <c r="K19" s="14" t="s">
        <v>106</v>
      </c>
      <c r="L19" s="13" t="s">
        <v>17</v>
      </c>
      <c r="M19" s="4">
        <v>35</v>
      </c>
      <c r="N19" s="4">
        <v>12</v>
      </c>
      <c r="O19" s="4">
        <v>11</v>
      </c>
      <c r="P19" s="4">
        <v>9</v>
      </c>
      <c r="Q19" s="4">
        <v>8</v>
      </c>
      <c r="R19" s="4">
        <v>12</v>
      </c>
      <c r="S19" s="4"/>
      <c r="T19" s="10">
        <f t="shared" si="1"/>
        <v>87</v>
      </c>
      <c r="U19" s="12">
        <v>135</v>
      </c>
      <c r="V19" s="15">
        <f t="shared" si="2"/>
        <v>0.64444444444444449</v>
      </c>
      <c r="W19" s="11" t="str">
        <f t="shared" si="3"/>
        <v>Призёр</v>
      </c>
    </row>
    <row r="20" spans="1:23" x14ac:dyDescent="0.4">
      <c r="A20" s="13">
        <v>16</v>
      </c>
      <c r="B20" s="14" t="s">
        <v>44</v>
      </c>
      <c r="C20" s="14" t="s">
        <v>131</v>
      </c>
      <c r="D20" s="14" t="s">
        <v>56</v>
      </c>
      <c r="E20" s="14" t="s">
        <v>132</v>
      </c>
      <c r="F20" s="14" t="str">
        <f t="shared" si="4"/>
        <v>М</v>
      </c>
      <c r="G20" s="14" t="str">
        <f t="shared" si="5"/>
        <v>И</v>
      </c>
      <c r="H20" s="14" t="str">
        <f t="shared" si="6"/>
        <v>С</v>
      </c>
      <c r="I20" s="14">
        <v>764201</v>
      </c>
      <c r="J20" s="17">
        <v>5</v>
      </c>
      <c r="K20" s="14" t="s">
        <v>133</v>
      </c>
      <c r="L20" s="13" t="s">
        <v>17</v>
      </c>
      <c r="M20" s="4">
        <v>39</v>
      </c>
      <c r="N20" s="4">
        <v>0</v>
      </c>
      <c r="O20" s="4">
        <v>6</v>
      </c>
      <c r="P20" s="4">
        <v>6</v>
      </c>
      <c r="Q20" s="4">
        <v>13</v>
      </c>
      <c r="R20" s="4">
        <v>20</v>
      </c>
      <c r="S20" s="4"/>
      <c r="T20" s="10">
        <f t="shared" si="1"/>
        <v>84</v>
      </c>
      <c r="U20" s="12">
        <v>135</v>
      </c>
      <c r="V20" s="15">
        <f t="shared" si="2"/>
        <v>0.62222222222222223</v>
      </c>
      <c r="W20" s="11" t="str">
        <f t="shared" si="3"/>
        <v>Призёр</v>
      </c>
    </row>
    <row r="21" spans="1:23" x14ac:dyDescent="0.4">
      <c r="A21" s="13">
        <v>18</v>
      </c>
      <c r="B21" s="14" t="s">
        <v>42</v>
      </c>
      <c r="C21" s="14" t="s">
        <v>134</v>
      </c>
      <c r="D21" s="14" t="s">
        <v>135</v>
      </c>
      <c r="E21" s="14" t="s">
        <v>36</v>
      </c>
      <c r="F21" s="14" t="str">
        <f t="shared" si="4"/>
        <v>С</v>
      </c>
      <c r="G21" s="14" t="str">
        <f t="shared" si="5"/>
        <v>И</v>
      </c>
      <c r="H21" s="14" t="str">
        <f t="shared" si="6"/>
        <v>П</v>
      </c>
      <c r="I21" s="14">
        <v>764201</v>
      </c>
      <c r="J21" s="17">
        <v>5</v>
      </c>
      <c r="K21" s="14" t="s">
        <v>136</v>
      </c>
      <c r="L21" s="13" t="s">
        <v>17</v>
      </c>
      <c r="M21" s="4">
        <v>38</v>
      </c>
      <c r="N21" s="4">
        <v>0</v>
      </c>
      <c r="O21" s="4">
        <v>17</v>
      </c>
      <c r="P21" s="4">
        <v>4</v>
      </c>
      <c r="Q21" s="4">
        <v>11</v>
      </c>
      <c r="R21" s="4">
        <v>7</v>
      </c>
      <c r="S21" s="4"/>
      <c r="T21" s="10">
        <f t="shared" si="1"/>
        <v>77</v>
      </c>
      <c r="U21" s="12">
        <v>135</v>
      </c>
      <c r="V21" s="15">
        <f t="shared" si="2"/>
        <v>0.57037037037037042</v>
      </c>
      <c r="W21" s="11" t="str">
        <f t="shared" si="3"/>
        <v>Призёр</v>
      </c>
    </row>
    <row r="22" spans="1:23" x14ac:dyDescent="0.4">
      <c r="A22" s="13">
        <v>19</v>
      </c>
      <c r="B22" s="14" t="s">
        <v>42</v>
      </c>
      <c r="C22" s="14" t="s">
        <v>193</v>
      </c>
      <c r="D22" s="14" t="s">
        <v>46</v>
      </c>
      <c r="E22" s="14" t="s">
        <v>47</v>
      </c>
      <c r="F22" s="14" t="str">
        <f t="shared" si="4"/>
        <v>Р</v>
      </c>
      <c r="G22" s="14" t="str">
        <f t="shared" si="5"/>
        <v>В</v>
      </c>
      <c r="H22" s="14" t="str">
        <f t="shared" si="6"/>
        <v>М</v>
      </c>
      <c r="I22" s="14">
        <v>764201</v>
      </c>
      <c r="J22" s="17">
        <v>6</v>
      </c>
      <c r="K22" s="14" t="s">
        <v>194</v>
      </c>
      <c r="L22" s="13" t="s">
        <v>17</v>
      </c>
      <c r="M22" s="4">
        <v>20</v>
      </c>
      <c r="N22" s="4">
        <v>15</v>
      </c>
      <c r="O22" s="4">
        <v>3</v>
      </c>
      <c r="P22" s="4">
        <v>6</v>
      </c>
      <c r="Q22" s="4">
        <v>13</v>
      </c>
      <c r="R22" s="4">
        <v>19</v>
      </c>
      <c r="S22" s="4"/>
      <c r="T22" s="10">
        <f t="shared" si="1"/>
        <v>76</v>
      </c>
      <c r="U22" s="12">
        <v>135</v>
      </c>
      <c r="V22" s="15">
        <f t="shared" si="2"/>
        <v>0.562962962962963</v>
      </c>
      <c r="W22" s="11" t="str">
        <f t="shared" si="3"/>
        <v>Призёр</v>
      </c>
    </row>
    <row r="23" spans="1:23" x14ac:dyDescent="0.4">
      <c r="A23" s="13">
        <v>21</v>
      </c>
      <c r="B23" s="14" t="s">
        <v>42</v>
      </c>
      <c r="C23" s="14" t="s">
        <v>79</v>
      </c>
      <c r="D23" s="14" t="s">
        <v>80</v>
      </c>
      <c r="E23" s="14" t="s">
        <v>45</v>
      </c>
      <c r="F23" s="14" t="str">
        <f t="shared" si="4"/>
        <v>К</v>
      </c>
      <c r="G23" s="14" t="str">
        <f t="shared" si="5"/>
        <v>Я</v>
      </c>
      <c r="H23" s="14" t="str">
        <f t="shared" si="6"/>
        <v>В</v>
      </c>
      <c r="I23" s="14">
        <v>764201</v>
      </c>
      <c r="J23" s="17">
        <v>5</v>
      </c>
      <c r="K23" s="14" t="s">
        <v>81</v>
      </c>
      <c r="L23" s="13" t="s">
        <v>17</v>
      </c>
      <c r="M23" s="4">
        <v>27</v>
      </c>
      <c r="N23" s="4">
        <v>0</v>
      </c>
      <c r="O23" s="4">
        <v>17</v>
      </c>
      <c r="P23" s="4">
        <v>5</v>
      </c>
      <c r="Q23" s="4">
        <v>8</v>
      </c>
      <c r="R23" s="4">
        <v>17</v>
      </c>
      <c r="S23" s="4"/>
      <c r="T23" s="10">
        <f t="shared" si="1"/>
        <v>74</v>
      </c>
      <c r="U23" s="12">
        <v>135</v>
      </c>
      <c r="V23" s="15">
        <f t="shared" si="2"/>
        <v>0.54814814814814816</v>
      </c>
      <c r="W23" s="11" t="str">
        <f t="shared" si="3"/>
        <v>Призёр</v>
      </c>
    </row>
    <row r="24" spans="1:23" x14ac:dyDescent="0.4">
      <c r="A24" s="13">
        <v>31</v>
      </c>
      <c r="B24" s="14" t="s">
        <v>44</v>
      </c>
      <c r="C24" s="14" t="s">
        <v>120</v>
      </c>
      <c r="D24" s="14" t="s">
        <v>121</v>
      </c>
      <c r="E24" s="14" t="s">
        <v>55</v>
      </c>
      <c r="F24" s="14" t="str">
        <f t="shared" si="4"/>
        <v>Т</v>
      </c>
      <c r="G24" s="14" t="str">
        <f t="shared" si="5"/>
        <v>П</v>
      </c>
      <c r="H24" s="14" t="str">
        <f t="shared" si="6"/>
        <v>П</v>
      </c>
      <c r="I24" s="14">
        <v>764201</v>
      </c>
      <c r="J24" s="17">
        <v>5</v>
      </c>
      <c r="K24" s="14" t="s">
        <v>122</v>
      </c>
      <c r="L24" s="13" t="s">
        <v>17</v>
      </c>
      <c r="M24" s="4">
        <v>37</v>
      </c>
      <c r="N24" s="4">
        <v>0</v>
      </c>
      <c r="O24" s="4">
        <v>5</v>
      </c>
      <c r="P24" s="4">
        <v>4</v>
      </c>
      <c r="Q24" s="4">
        <v>11</v>
      </c>
      <c r="R24" s="4">
        <v>5</v>
      </c>
      <c r="S24" s="4"/>
      <c r="T24" s="10">
        <f t="shared" si="1"/>
        <v>62</v>
      </c>
      <c r="U24" s="12">
        <v>135</v>
      </c>
      <c r="V24" s="15">
        <f t="shared" si="2"/>
        <v>0.45925925925925926</v>
      </c>
      <c r="W24" s="11" t="str">
        <f t="shared" ref="W24:W33" si="7">IF(T24&gt;75%*U24,"Победитель",IF(T24&gt;50%*U24,"Призёр","Участник"))</f>
        <v>Участник</v>
      </c>
    </row>
    <row r="25" spans="1:23" x14ac:dyDescent="0.4">
      <c r="A25" s="13">
        <v>33</v>
      </c>
      <c r="B25" s="14" t="s">
        <v>44</v>
      </c>
      <c r="C25" s="14" t="s">
        <v>125</v>
      </c>
      <c r="D25" s="14" t="s">
        <v>52</v>
      </c>
      <c r="E25" s="14" t="s">
        <v>126</v>
      </c>
      <c r="F25" s="14" t="str">
        <f t="shared" si="4"/>
        <v>Ч</v>
      </c>
      <c r="G25" s="14" t="str">
        <f t="shared" si="5"/>
        <v>Д</v>
      </c>
      <c r="H25" s="14" t="str">
        <f t="shared" si="6"/>
        <v>Я</v>
      </c>
      <c r="I25" s="14">
        <v>764201</v>
      </c>
      <c r="J25" s="17">
        <v>5</v>
      </c>
      <c r="K25" s="14" t="s">
        <v>127</v>
      </c>
      <c r="L25" s="13" t="s">
        <v>17</v>
      </c>
      <c r="M25" s="4">
        <v>26</v>
      </c>
      <c r="N25" s="4">
        <v>0</v>
      </c>
      <c r="O25" s="4">
        <v>6</v>
      </c>
      <c r="P25" s="4">
        <v>6</v>
      </c>
      <c r="Q25" s="4">
        <v>16</v>
      </c>
      <c r="R25" s="4">
        <v>5</v>
      </c>
      <c r="S25" s="4"/>
      <c r="T25" s="10">
        <f t="shared" si="1"/>
        <v>59</v>
      </c>
      <c r="U25" s="12">
        <v>135</v>
      </c>
      <c r="V25" s="15">
        <f t="shared" si="2"/>
        <v>0.43703703703703706</v>
      </c>
      <c r="W25" s="11" t="str">
        <f t="shared" si="7"/>
        <v>Участник</v>
      </c>
    </row>
    <row r="26" spans="1:23" x14ac:dyDescent="0.4">
      <c r="A26" s="13">
        <v>37</v>
      </c>
      <c r="B26" s="14" t="s">
        <v>44</v>
      </c>
      <c r="C26" s="14" t="s">
        <v>93</v>
      </c>
      <c r="D26" s="14" t="s">
        <v>94</v>
      </c>
      <c r="E26" s="14" t="s">
        <v>95</v>
      </c>
      <c r="F26" s="14" t="str">
        <f t="shared" si="4"/>
        <v>Г</v>
      </c>
      <c r="G26" s="14" t="str">
        <f t="shared" si="5"/>
        <v>А</v>
      </c>
      <c r="H26" s="14" t="str">
        <f t="shared" si="6"/>
        <v>А</v>
      </c>
      <c r="I26" s="14">
        <v>764201</v>
      </c>
      <c r="J26" s="17">
        <v>5</v>
      </c>
      <c r="K26" s="14" t="s">
        <v>96</v>
      </c>
      <c r="L26" s="13" t="s">
        <v>17</v>
      </c>
      <c r="M26" s="4">
        <v>34</v>
      </c>
      <c r="N26" s="4">
        <v>0</v>
      </c>
      <c r="O26" s="4">
        <v>2</v>
      </c>
      <c r="P26" s="4">
        <v>2</v>
      </c>
      <c r="Q26" s="4">
        <v>9</v>
      </c>
      <c r="R26" s="4">
        <v>7</v>
      </c>
      <c r="S26" s="4"/>
      <c r="T26" s="10">
        <f t="shared" si="1"/>
        <v>54</v>
      </c>
      <c r="U26" s="12">
        <v>135</v>
      </c>
      <c r="V26" s="15">
        <f t="shared" si="2"/>
        <v>0.4</v>
      </c>
      <c r="W26" s="11" t="str">
        <f t="shared" si="7"/>
        <v>Участник</v>
      </c>
    </row>
    <row r="27" spans="1:23" x14ac:dyDescent="0.4">
      <c r="A27" s="13">
        <v>38</v>
      </c>
      <c r="B27" s="14" t="s">
        <v>44</v>
      </c>
      <c r="C27" s="14" t="s">
        <v>191</v>
      </c>
      <c r="D27" s="14" t="s">
        <v>56</v>
      </c>
      <c r="E27" s="14" t="s">
        <v>53</v>
      </c>
      <c r="F27" s="14" t="str">
        <f t="shared" si="4"/>
        <v>С</v>
      </c>
      <c r="G27" s="14" t="str">
        <f t="shared" si="5"/>
        <v>И</v>
      </c>
      <c r="H27" s="14" t="str">
        <f t="shared" si="6"/>
        <v>А</v>
      </c>
      <c r="I27" s="14">
        <v>764201</v>
      </c>
      <c r="J27" s="17">
        <v>6</v>
      </c>
      <c r="K27" s="14" t="s">
        <v>192</v>
      </c>
      <c r="L27" s="13" t="s">
        <v>17</v>
      </c>
      <c r="M27" s="4">
        <v>30</v>
      </c>
      <c r="N27" s="4">
        <v>5</v>
      </c>
      <c r="O27" s="4">
        <v>0</v>
      </c>
      <c r="P27" s="4">
        <v>0</v>
      </c>
      <c r="Q27" s="4">
        <v>13</v>
      </c>
      <c r="R27" s="4">
        <v>6</v>
      </c>
      <c r="S27" s="4"/>
      <c r="T27" s="10">
        <f t="shared" si="1"/>
        <v>54</v>
      </c>
      <c r="U27" s="12">
        <v>135</v>
      </c>
      <c r="V27" s="15">
        <f t="shared" si="2"/>
        <v>0.4</v>
      </c>
      <c r="W27" s="11" t="str">
        <f t="shared" si="7"/>
        <v>Участник</v>
      </c>
    </row>
    <row r="28" spans="1:23" x14ac:dyDescent="0.4">
      <c r="A28" s="13">
        <v>43</v>
      </c>
      <c r="B28" s="14" t="s">
        <v>44</v>
      </c>
      <c r="C28" s="14" t="s">
        <v>185</v>
      </c>
      <c r="D28" s="14" t="s">
        <v>34</v>
      </c>
      <c r="E28" s="14" t="s">
        <v>53</v>
      </c>
      <c r="F28" s="14" t="str">
        <f t="shared" si="4"/>
        <v>В</v>
      </c>
      <c r="G28" s="14" t="str">
        <f t="shared" si="5"/>
        <v>М</v>
      </c>
      <c r="H28" s="14" t="str">
        <f t="shared" si="6"/>
        <v>А</v>
      </c>
      <c r="I28" s="14">
        <v>764201</v>
      </c>
      <c r="J28" s="17">
        <v>6</v>
      </c>
      <c r="K28" s="14" t="s">
        <v>186</v>
      </c>
      <c r="L28" s="13" t="s">
        <v>17</v>
      </c>
      <c r="M28" s="4">
        <v>19</v>
      </c>
      <c r="N28" s="4">
        <v>0</v>
      </c>
      <c r="O28" s="4">
        <v>0</v>
      </c>
      <c r="P28" s="4">
        <v>0</v>
      </c>
      <c r="Q28" s="4">
        <v>18</v>
      </c>
      <c r="R28" s="4">
        <v>8</v>
      </c>
      <c r="S28" s="4"/>
      <c r="T28" s="10">
        <f t="shared" si="1"/>
        <v>45</v>
      </c>
      <c r="U28" s="12">
        <v>135</v>
      </c>
      <c r="V28" s="15">
        <f t="shared" si="2"/>
        <v>0.33333333333333331</v>
      </c>
      <c r="W28" s="11" t="str">
        <f t="shared" si="7"/>
        <v>Участник</v>
      </c>
    </row>
    <row r="29" spans="1:23" x14ac:dyDescent="0.4">
      <c r="A29" s="13">
        <v>46</v>
      </c>
      <c r="B29" s="14" t="s">
        <v>42</v>
      </c>
      <c r="C29" s="14" t="s">
        <v>75</v>
      </c>
      <c r="D29" s="14" t="s">
        <v>76</v>
      </c>
      <c r="E29" s="14" t="s">
        <v>77</v>
      </c>
      <c r="F29" s="14"/>
      <c r="G29" s="14"/>
      <c r="H29" s="14"/>
      <c r="I29" s="14">
        <v>764201</v>
      </c>
      <c r="J29" s="17">
        <v>5</v>
      </c>
      <c r="K29" s="14" t="s">
        <v>78</v>
      </c>
      <c r="L29" s="13" t="s">
        <v>17</v>
      </c>
      <c r="M29" s="4">
        <v>25</v>
      </c>
      <c r="N29" s="4">
        <v>0</v>
      </c>
      <c r="O29" s="4">
        <v>1</v>
      </c>
      <c r="P29" s="4">
        <v>4</v>
      </c>
      <c r="Q29" s="4">
        <v>2</v>
      </c>
      <c r="R29" s="4">
        <v>10</v>
      </c>
      <c r="S29" s="4"/>
      <c r="T29" s="10">
        <f t="shared" si="1"/>
        <v>42</v>
      </c>
      <c r="U29" s="12">
        <v>135</v>
      </c>
      <c r="V29" s="15">
        <f t="shared" si="2"/>
        <v>0.31111111111111112</v>
      </c>
      <c r="W29" s="11" t="str">
        <f t="shared" si="7"/>
        <v>Участник</v>
      </c>
    </row>
    <row r="30" spans="1:23" x14ac:dyDescent="0.4">
      <c r="A30" s="13">
        <v>54</v>
      </c>
      <c r="B30" s="14" t="s">
        <v>42</v>
      </c>
      <c r="C30" s="14" t="s">
        <v>195</v>
      </c>
      <c r="D30" s="14" t="s">
        <v>172</v>
      </c>
      <c r="E30" s="14" t="s">
        <v>196</v>
      </c>
      <c r="F30" s="14"/>
      <c r="G30" s="14"/>
      <c r="H30" s="14"/>
      <c r="I30" s="14">
        <v>764201</v>
      </c>
      <c r="J30" s="17">
        <v>6</v>
      </c>
      <c r="K30" s="14" t="s">
        <v>194</v>
      </c>
      <c r="L30" s="13" t="s">
        <v>17</v>
      </c>
      <c r="M30" s="4">
        <v>10</v>
      </c>
      <c r="N30" s="4">
        <v>0</v>
      </c>
      <c r="O30" s="4">
        <v>0</v>
      </c>
      <c r="P30" s="4">
        <v>0</v>
      </c>
      <c r="Q30" s="4">
        <v>18</v>
      </c>
      <c r="R30" s="4">
        <v>2</v>
      </c>
      <c r="S30" s="4"/>
      <c r="T30" s="10">
        <f t="shared" si="1"/>
        <v>30</v>
      </c>
      <c r="U30" s="12">
        <v>135</v>
      </c>
      <c r="V30" s="15">
        <f t="shared" si="2"/>
        <v>0.22222222222222221</v>
      </c>
      <c r="W30" s="11" t="str">
        <f t="shared" si="7"/>
        <v>Участник</v>
      </c>
    </row>
    <row r="31" spans="1:23" x14ac:dyDescent="0.4">
      <c r="A31" s="13">
        <v>55</v>
      </c>
      <c r="B31" s="14" t="s">
        <v>44</v>
      </c>
      <c r="C31" s="14" t="s">
        <v>90</v>
      </c>
      <c r="D31" s="14" t="s">
        <v>57</v>
      </c>
      <c r="E31" s="14" t="s">
        <v>91</v>
      </c>
      <c r="F31" s="14"/>
      <c r="G31" s="14"/>
      <c r="H31" s="14"/>
      <c r="I31" s="14">
        <v>764201</v>
      </c>
      <c r="J31" s="17">
        <v>5</v>
      </c>
      <c r="K31" s="14" t="s">
        <v>92</v>
      </c>
      <c r="L31" s="13" t="s">
        <v>17</v>
      </c>
      <c r="M31" s="4">
        <v>14</v>
      </c>
      <c r="N31" s="4">
        <v>0</v>
      </c>
      <c r="O31" s="4">
        <v>0</v>
      </c>
      <c r="P31" s="4">
        <v>2</v>
      </c>
      <c r="Q31" s="4">
        <v>12</v>
      </c>
      <c r="R31" s="4">
        <v>1</v>
      </c>
      <c r="S31" s="4"/>
      <c r="T31" s="10">
        <f t="shared" si="1"/>
        <v>29</v>
      </c>
      <c r="U31" s="12">
        <v>135</v>
      </c>
      <c r="V31" s="15">
        <f t="shared" si="2"/>
        <v>0.21481481481481482</v>
      </c>
      <c r="W31" s="11" t="str">
        <f t="shared" si="7"/>
        <v>Участник</v>
      </c>
    </row>
    <row r="32" spans="1:23" x14ac:dyDescent="0.4">
      <c r="A32" s="13">
        <v>56</v>
      </c>
      <c r="B32" s="14" t="s">
        <v>44</v>
      </c>
      <c r="C32" s="14" t="s">
        <v>107</v>
      </c>
      <c r="D32" s="14" t="s">
        <v>108</v>
      </c>
      <c r="E32" s="14" t="s">
        <v>109</v>
      </c>
      <c r="F32" s="14"/>
      <c r="G32" s="14"/>
      <c r="H32" s="14"/>
      <c r="I32" s="14">
        <v>764201</v>
      </c>
      <c r="J32" s="17">
        <v>5</v>
      </c>
      <c r="K32" s="14" t="s">
        <v>110</v>
      </c>
      <c r="L32" s="13" t="s">
        <v>17</v>
      </c>
      <c r="M32" s="4">
        <v>13</v>
      </c>
      <c r="N32" s="4">
        <v>0</v>
      </c>
      <c r="O32" s="4">
        <v>0</v>
      </c>
      <c r="P32" s="4">
        <v>6</v>
      </c>
      <c r="Q32" s="4">
        <v>7</v>
      </c>
      <c r="R32" s="4">
        <v>1</v>
      </c>
      <c r="S32" s="4"/>
      <c r="T32" s="10">
        <f t="shared" si="1"/>
        <v>27</v>
      </c>
      <c r="U32" s="12">
        <v>135</v>
      </c>
      <c r="V32" s="15">
        <f t="shared" si="2"/>
        <v>0.2</v>
      </c>
      <c r="W32" s="11" t="str">
        <f t="shared" si="7"/>
        <v>Участник</v>
      </c>
    </row>
    <row r="33" spans="1:23" x14ac:dyDescent="0.4">
      <c r="A33" s="13">
        <v>58</v>
      </c>
      <c r="B33" s="14" t="s">
        <v>44</v>
      </c>
      <c r="C33" s="14" t="s">
        <v>86</v>
      </c>
      <c r="D33" s="14" t="s">
        <v>87</v>
      </c>
      <c r="E33" s="14" t="s">
        <v>88</v>
      </c>
      <c r="F33" s="14"/>
      <c r="G33" s="14"/>
      <c r="H33" s="14"/>
      <c r="I33" s="14">
        <v>764201</v>
      </c>
      <c r="J33" s="17">
        <v>5</v>
      </c>
      <c r="K33" s="14" t="s">
        <v>89</v>
      </c>
      <c r="L33" s="13" t="s">
        <v>17</v>
      </c>
      <c r="M33" s="4">
        <v>17</v>
      </c>
      <c r="N33" s="4">
        <v>0</v>
      </c>
      <c r="O33" s="4">
        <v>0</v>
      </c>
      <c r="P33" s="4">
        <v>1</v>
      </c>
      <c r="Q33" s="4">
        <v>7</v>
      </c>
      <c r="R33" s="4">
        <v>1</v>
      </c>
      <c r="S33" s="4"/>
      <c r="T33" s="10">
        <f t="shared" si="1"/>
        <v>26</v>
      </c>
      <c r="U33" s="12">
        <v>135</v>
      </c>
      <c r="V33" s="15">
        <f t="shared" si="2"/>
        <v>0.19259259259259259</v>
      </c>
      <c r="W33" s="11" t="str">
        <f t="shared" si="7"/>
        <v>Участник</v>
      </c>
    </row>
    <row r="34" spans="1:23" x14ac:dyDescent="0.4">
      <c r="A34" s="13">
        <v>77</v>
      </c>
      <c r="B34" s="14" t="s">
        <v>42</v>
      </c>
      <c r="C34" s="14" t="s">
        <v>151</v>
      </c>
      <c r="D34" s="14" t="s">
        <v>152</v>
      </c>
      <c r="E34" s="14" t="s">
        <v>27</v>
      </c>
      <c r="F34" s="14"/>
      <c r="G34" s="14"/>
      <c r="H34" s="14"/>
      <c r="I34" s="14">
        <v>764201</v>
      </c>
      <c r="J34" s="17">
        <v>7</v>
      </c>
      <c r="K34" s="14" t="s">
        <v>153</v>
      </c>
      <c r="L34" s="13" t="s">
        <v>17</v>
      </c>
      <c r="M34" s="4">
        <v>16</v>
      </c>
      <c r="N34" s="4">
        <v>18</v>
      </c>
      <c r="O34" s="4">
        <v>22</v>
      </c>
      <c r="P34" s="4">
        <v>8</v>
      </c>
      <c r="Q34" s="4">
        <v>19</v>
      </c>
      <c r="R34" s="4">
        <v>10</v>
      </c>
      <c r="S34" s="4"/>
      <c r="T34" s="10">
        <f t="shared" ref="T34:T43" si="8">SUM(M34:S34)</f>
        <v>93</v>
      </c>
      <c r="U34" s="12">
        <v>122</v>
      </c>
      <c r="V34" s="15">
        <f t="shared" ref="V34:V43" si="9">T34/U34</f>
        <v>0.76229508196721307</v>
      </c>
      <c r="W34" s="21" t="str">
        <f t="shared" ref="W34:W43" si="10">IF(T34&gt;75%*U34,"Победитель",IF(T34&gt;50%*U34,"Призёр","Участник"))</f>
        <v>Победитель</v>
      </c>
    </row>
    <row r="35" spans="1:23" x14ac:dyDescent="0.4">
      <c r="A35" s="13">
        <v>78</v>
      </c>
      <c r="B35" s="14" t="s">
        <v>42</v>
      </c>
      <c r="C35" s="14" t="s">
        <v>154</v>
      </c>
      <c r="D35" s="14" t="s">
        <v>32</v>
      </c>
      <c r="E35" s="14" t="s">
        <v>47</v>
      </c>
      <c r="F35" s="14"/>
      <c r="G35" s="14"/>
      <c r="H35" s="14"/>
      <c r="I35" s="14">
        <v>764201</v>
      </c>
      <c r="J35" s="17">
        <v>7</v>
      </c>
      <c r="K35" s="14" t="s">
        <v>155</v>
      </c>
      <c r="L35" s="13" t="s">
        <v>17</v>
      </c>
      <c r="M35" s="4">
        <v>16</v>
      </c>
      <c r="N35" s="4">
        <v>16</v>
      </c>
      <c r="O35" s="4">
        <v>21</v>
      </c>
      <c r="P35" s="4">
        <v>8</v>
      </c>
      <c r="Q35" s="4">
        <v>19</v>
      </c>
      <c r="R35" s="4">
        <v>12</v>
      </c>
      <c r="S35" s="4"/>
      <c r="T35" s="10">
        <f t="shared" si="8"/>
        <v>92</v>
      </c>
      <c r="U35" s="12">
        <v>122</v>
      </c>
      <c r="V35" s="15">
        <f t="shared" si="9"/>
        <v>0.75409836065573765</v>
      </c>
      <c r="W35" s="21" t="str">
        <f t="shared" si="10"/>
        <v>Победитель</v>
      </c>
    </row>
    <row r="36" spans="1:23" x14ac:dyDescent="0.4">
      <c r="A36" s="13">
        <v>81</v>
      </c>
      <c r="B36" s="14" t="s">
        <v>42</v>
      </c>
      <c r="C36" s="14" t="s">
        <v>48</v>
      </c>
      <c r="D36" s="14" t="s">
        <v>28</v>
      </c>
      <c r="E36" s="14" t="s">
        <v>149</v>
      </c>
      <c r="F36" s="14"/>
      <c r="G36" s="14"/>
      <c r="H36" s="14"/>
      <c r="I36" s="14">
        <v>764201</v>
      </c>
      <c r="J36" s="17">
        <v>7</v>
      </c>
      <c r="K36" s="14" t="s">
        <v>150</v>
      </c>
      <c r="L36" s="13" t="s">
        <v>17</v>
      </c>
      <c r="M36" s="4">
        <v>16</v>
      </c>
      <c r="N36" s="4">
        <v>18</v>
      </c>
      <c r="O36" s="4">
        <v>21</v>
      </c>
      <c r="P36" s="4">
        <v>8</v>
      </c>
      <c r="Q36" s="4">
        <v>16</v>
      </c>
      <c r="R36" s="4">
        <v>10</v>
      </c>
      <c r="S36" s="4"/>
      <c r="T36" s="10">
        <f t="shared" si="8"/>
        <v>89</v>
      </c>
      <c r="U36" s="12">
        <v>122</v>
      </c>
      <c r="V36" s="15">
        <f t="shared" si="9"/>
        <v>0.72950819672131151</v>
      </c>
      <c r="W36" s="21" t="str">
        <f t="shared" si="10"/>
        <v>Призёр</v>
      </c>
    </row>
    <row r="37" spans="1:23" x14ac:dyDescent="0.4">
      <c r="A37" s="13">
        <v>83</v>
      </c>
      <c r="B37" s="14" t="s">
        <v>42</v>
      </c>
      <c r="C37" s="14" t="s">
        <v>162</v>
      </c>
      <c r="D37" s="14" t="s">
        <v>41</v>
      </c>
      <c r="E37" s="14" t="s">
        <v>105</v>
      </c>
      <c r="F37" s="14"/>
      <c r="G37" s="14"/>
      <c r="H37" s="14"/>
      <c r="I37" s="14">
        <v>764201</v>
      </c>
      <c r="J37" s="17">
        <v>7</v>
      </c>
      <c r="K37" s="14" t="s">
        <v>163</v>
      </c>
      <c r="L37" s="13" t="s">
        <v>17</v>
      </c>
      <c r="M37" s="4">
        <v>17</v>
      </c>
      <c r="N37" s="4">
        <v>0</v>
      </c>
      <c r="O37" s="4">
        <v>22</v>
      </c>
      <c r="P37" s="4">
        <v>7</v>
      </c>
      <c r="Q37" s="4">
        <v>18</v>
      </c>
      <c r="R37" s="4">
        <v>18</v>
      </c>
      <c r="S37" s="4"/>
      <c r="T37" s="10">
        <f t="shared" si="8"/>
        <v>82</v>
      </c>
      <c r="U37" s="12">
        <v>122</v>
      </c>
      <c r="V37" s="15">
        <f t="shared" si="9"/>
        <v>0.67213114754098358</v>
      </c>
      <c r="W37" s="21" t="str">
        <f t="shared" si="10"/>
        <v>Призёр</v>
      </c>
    </row>
    <row r="38" spans="1:23" x14ac:dyDescent="0.4">
      <c r="A38" s="13">
        <v>90</v>
      </c>
      <c r="B38" s="14" t="s">
        <v>42</v>
      </c>
      <c r="C38" s="14" t="s">
        <v>144</v>
      </c>
      <c r="D38" s="14" t="s">
        <v>145</v>
      </c>
      <c r="E38" s="14" t="s">
        <v>37</v>
      </c>
      <c r="F38" s="14"/>
      <c r="G38" s="14"/>
      <c r="H38" s="14"/>
      <c r="I38" s="14">
        <v>764201</v>
      </c>
      <c r="J38" s="17">
        <v>7</v>
      </c>
      <c r="K38" s="14" t="s">
        <v>146</v>
      </c>
      <c r="L38" s="13" t="s">
        <v>17</v>
      </c>
      <c r="M38" s="4">
        <v>14</v>
      </c>
      <c r="N38" s="4">
        <v>16</v>
      </c>
      <c r="O38" s="4">
        <v>18</v>
      </c>
      <c r="P38" s="4">
        <v>4</v>
      </c>
      <c r="Q38" s="4">
        <v>16</v>
      </c>
      <c r="R38" s="4">
        <v>0</v>
      </c>
      <c r="S38" s="4"/>
      <c r="T38" s="10">
        <f t="shared" si="8"/>
        <v>68</v>
      </c>
      <c r="U38" s="12">
        <v>122</v>
      </c>
      <c r="V38" s="15">
        <f t="shared" si="9"/>
        <v>0.55737704918032782</v>
      </c>
      <c r="W38" s="11" t="str">
        <f t="shared" si="10"/>
        <v>Призёр</v>
      </c>
    </row>
    <row r="39" spans="1:23" x14ac:dyDescent="0.4">
      <c r="A39" s="13">
        <v>92</v>
      </c>
      <c r="B39" s="14" t="s">
        <v>42</v>
      </c>
      <c r="C39" s="14" t="s">
        <v>147</v>
      </c>
      <c r="D39" s="14" t="s">
        <v>32</v>
      </c>
      <c r="E39" s="14" t="s">
        <v>36</v>
      </c>
      <c r="F39" s="14"/>
      <c r="G39" s="14"/>
      <c r="H39" s="14"/>
      <c r="I39" s="14">
        <v>764201</v>
      </c>
      <c r="J39" s="17">
        <v>7</v>
      </c>
      <c r="K39" s="14" t="s">
        <v>148</v>
      </c>
      <c r="L39" s="13" t="s">
        <v>17</v>
      </c>
      <c r="M39" s="4">
        <v>14</v>
      </c>
      <c r="N39" s="4">
        <v>17</v>
      </c>
      <c r="O39" s="4">
        <v>16</v>
      </c>
      <c r="P39" s="4">
        <v>4</v>
      </c>
      <c r="Q39" s="4">
        <v>16</v>
      </c>
      <c r="R39" s="4">
        <v>0</v>
      </c>
      <c r="S39" s="4"/>
      <c r="T39" s="10">
        <f t="shared" si="8"/>
        <v>67</v>
      </c>
      <c r="U39" s="12">
        <v>122</v>
      </c>
      <c r="V39" s="15">
        <f t="shared" si="9"/>
        <v>0.54918032786885251</v>
      </c>
      <c r="W39" s="11" t="str">
        <f t="shared" si="10"/>
        <v>Призёр</v>
      </c>
    </row>
    <row r="40" spans="1:23" x14ac:dyDescent="0.4">
      <c r="A40" s="13">
        <v>99</v>
      </c>
      <c r="B40" s="14" t="s">
        <v>42</v>
      </c>
      <c r="C40" s="14" t="s">
        <v>140</v>
      </c>
      <c r="D40" s="14" t="s">
        <v>141</v>
      </c>
      <c r="E40" s="14" t="s">
        <v>142</v>
      </c>
      <c r="F40" s="14"/>
      <c r="G40" s="14"/>
      <c r="H40" s="14"/>
      <c r="I40" s="14">
        <v>764201</v>
      </c>
      <c r="J40" s="17">
        <v>7</v>
      </c>
      <c r="K40" s="14" t="s">
        <v>143</v>
      </c>
      <c r="L40" s="13" t="s">
        <v>17</v>
      </c>
      <c r="M40" s="4">
        <v>16</v>
      </c>
      <c r="N40" s="4">
        <v>18</v>
      </c>
      <c r="O40" s="4">
        <v>16</v>
      </c>
      <c r="P40" s="4">
        <v>8</v>
      </c>
      <c r="Q40" s="4">
        <v>3</v>
      </c>
      <c r="R40" s="4">
        <v>0</v>
      </c>
      <c r="S40" s="4"/>
      <c r="T40" s="10">
        <f t="shared" si="8"/>
        <v>61</v>
      </c>
      <c r="U40" s="12">
        <v>122</v>
      </c>
      <c r="V40" s="15">
        <f t="shared" si="9"/>
        <v>0.5</v>
      </c>
      <c r="W40" s="11" t="str">
        <f t="shared" si="10"/>
        <v>Участник</v>
      </c>
    </row>
    <row r="41" spans="1:23" x14ac:dyDescent="0.4">
      <c r="A41" s="13">
        <v>104</v>
      </c>
      <c r="B41" s="14" t="s">
        <v>42</v>
      </c>
      <c r="C41" s="14" t="s">
        <v>160</v>
      </c>
      <c r="D41" s="14" t="s">
        <v>30</v>
      </c>
      <c r="E41" s="14" t="s">
        <v>105</v>
      </c>
      <c r="F41" s="14"/>
      <c r="G41" s="14"/>
      <c r="H41" s="14"/>
      <c r="I41" s="14">
        <v>764201</v>
      </c>
      <c r="J41" s="17">
        <v>7</v>
      </c>
      <c r="K41" s="14" t="s">
        <v>161</v>
      </c>
      <c r="L41" s="13" t="s">
        <v>17</v>
      </c>
      <c r="M41" s="4">
        <v>16</v>
      </c>
      <c r="N41" s="4">
        <v>0</v>
      </c>
      <c r="O41" s="4">
        <v>16</v>
      </c>
      <c r="P41" s="4">
        <v>6</v>
      </c>
      <c r="Q41" s="4">
        <v>6</v>
      </c>
      <c r="R41" s="4">
        <v>13</v>
      </c>
      <c r="S41" s="4"/>
      <c r="T41" s="10">
        <f t="shared" si="8"/>
        <v>57</v>
      </c>
      <c r="U41" s="12">
        <v>122</v>
      </c>
      <c r="V41" s="15">
        <f t="shared" si="9"/>
        <v>0.46721311475409838</v>
      </c>
      <c r="W41" s="11" t="str">
        <f t="shared" si="10"/>
        <v>Участник</v>
      </c>
    </row>
    <row r="42" spans="1:23" x14ac:dyDescent="0.4">
      <c r="A42" s="13">
        <v>122</v>
      </c>
      <c r="B42" s="14" t="s">
        <v>44</v>
      </c>
      <c r="C42" s="14" t="s">
        <v>168</v>
      </c>
      <c r="D42" s="14" t="s">
        <v>43</v>
      </c>
      <c r="E42" s="14" t="s">
        <v>169</v>
      </c>
      <c r="F42" s="14"/>
      <c r="G42" s="14"/>
      <c r="H42" s="14"/>
      <c r="I42" s="14">
        <v>764201</v>
      </c>
      <c r="J42" s="17">
        <v>7</v>
      </c>
      <c r="K42" s="14" t="s">
        <v>170</v>
      </c>
      <c r="L42" s="13" t="s">
        <v>17</v>
      </c>
      <c r="M42" s="4">
        <v>16</v>
      </c>
      <c r="N42" s="4">
        <v>0</v>
      </c>
      <c r="O42" s="4">
        <v>16</v>
      </c>
      <c r="P42" s="4">
        <v>8</v>
      </c>
      <c r="Q42" s="4">
        <v>0</v>
      </c>
      <c r="R42" s="4">
        <v>0</v>
      </c>
      <c r="S42" s="4"/>
      <c r="T42" s="10">
        <f t="shared" si="8"/>
        <v>40</v>
      </c>
      <c r="U42" s="12">
        <v>122</v>
      </c>
      <c r="V42" s="15">
        <f t="shared" si="9"/>
        <v>0.32786885245901637</v>
      </c>
      <c r="W42" s="11" t="str">
        <f t="shared" si="10"/>
        <v>Участник</v>
      </c>
    </row>
    <row r="43" spans="1:23" x14ac:dyDescent="0.4">
      <c r="A43" s="13">
        <v>123</v>
      </c>
      <c r="B43" s="14" t="s">
        <v>42</v>
      </c>
      <c r="C43" s="14" t="s">
        <v>164</v>
      </c>
      <c r="D43" s="14" t="s">
        <v>165</v>
      </c>
      <c r="E43" s="14" t="s">
        <v>166</v>
      </c>
      <c r="F43" s="14"/>
      <c r="G43" s="14"/>
      <c r="H43" s="14"/>
      <c r="I43" s="14">
        <v>764201</v>
      </c>
      <c r="J43" s="17">
        <v>7</v>
      </c>
      <c r="K43" s="14" t="s">
        <v>167</v>
      </c>
      <c r="L43" s="13" t="s">
        <v>17</v>
      </c>
      <c r="M43" s="4">
        <v>14</v>
      </c>
      <c r="N43" s="4">
        <v>0</v>
      </c>
      <c r="O43" s="4">
        <v>16</v>
      </c>
      <c r="P43" s="4">
        <v>8</v>
      </c>
      <c r="Q43" s="4">
        <v>0</v>
      </c>
      <c r="R43" s="4">
        <v>0</v>
      </c>
      <c r="S43" s="4"/>
      <c r="T43" s="10">
        <f t="shared" si="8"/>
        <v>38</v>
      </c>
      <c r="U43" s="12">
        <v>122</v>
      </c>
      <c r="V43" s="15">
        <f t="shared" si="9"/>
        <v>0.31147540983606559</v>
      </c>
      <c r="W43" s="11" t="str">
        <f t="shared" si="10"/>
        <v>Участник</v>
      </c>
    </row>
    <row r="44" spans="1:23" x14ac:dyDescent="0.4">
      <c r="A44" s="13">
        <v>136</v>
      </c>
      <c r="B44" s="14" t="s">
        <v>44</v>
      </c>
      <c r="C44" s="14" t="s">
        <v>156</v>
      </c>
      <c r="D44" s="14" t="s">
        <v>157</v>
      </c>
      <c r="E44" s="14" t="s">
        <v>158</v>
      </c>
      <c r="F44" s="14"/>
      <c r="G44" s="14"/>
      <c r="H44" s="14"/>
      <c r="I44" s="14">
        <v>764201</v>
      </c>
      <c r="J44" s="17">
        <v>7</v>
      </c>
      <c r="K44" s="14" t="s">
        <v>159</v>
      </c>
      <c r="L44" s="13" t="s">
        <v>17</v>
      </c>
      <c r="M44" s="4">
        <v>16</v>
      </c>
      <c r="N44" s="4">
        <v>0</v>
      </c>
      <c r="O44" s="4">
        <v>0</v>
      </c>
      <c r="P44" s="4">
        <v>3</v>
      </c>
      <c r="Q44" s="4">
        <v>2</v>
      </c>
      <c r="R44" s="4">
        <v>10</v>
      </c>
      <c r="S44" s="4"/>
      <c r="T44" s="10">
        <f t="shared" ref="T44:T53" si="11">SUM(M44:S44)</f>
        <v>31</v>
      </c>
      <c r="U44" s="12">
        <v>122</v>
      </c>
      <c r="V44" s="15">
        <f t="shared" ref="V44:V53" si="12">T44/U44</f>
        <v>0.25409836065573771</v>
      </c>
      <c r="W44" s="11" t="str">
        <f t="shared" ref="W44:W47" si="13">IF(T44&gt;75%*U44,"Победитель",IF(T44&gt;50%*U44,"Призёр","Участник"))</f>
        <v>Участник</v>
      </c>
    </row>
    <row r="45" spans="1:23" x14ac:dyDescent="0.4">
      <c r="A45" s="13">
        <v>140</v>
      </c>
      <c r="B45" s="14" t="s">
        <v>44</v>
      </c>
      <c r="C45" s="14" t="s">
        <v>175</v>
      </c>
      <c r="D45" s="14" t="s">
        <v>176</v>
      </c>
      <c r="E45" s="14" t="s">
        <v>177</v>
      </c>
      <c r="F45" s="14"/>
      <c r="G45" s="14"/>
      <c r="H45" s="14"/>
      <c r="I45" s="14">
        <v>764201</v>
      </c>
      <c r="J45" s="17">
        <v>7</v>
      </c>
      <c r="K45" s="14" t="s">
        <v>178</v>
      </c>
      <c r="L45" s="13" t="s">
        <v>17</v>
      </c>
      <c r="M45" s="4">
        <v>16</v>
      </c>
      <c r="N45" s="4">
        <v>8</v>
      </c>
      <c r="O45" s="4">
        <v>0</v>
      </c>
      <c r="P45" s="4">
        <v>4</v>
      </c>
      <c r="Q45" s="4">
        <v>0</v>
      </c>
      <c r="R45" s="4">
        <v>0</v>
      </c>
      <c r="S45" s="4"/>
      <c r="T45" s="10">
        <f t="shared" si="11"/>
        <v>28</v>
      </c>
      <c r="U45" s="12">
        <v>122</v>
      </c>
      <c r="V45" s="15">
        <f t="shared" si="12"/>
        <v>0.22950819672131148</v>
      </c>
      <c r="W45" s="11" t="str">
        <f t="shared" si="13"/>
        <v>Участник</v>
      </c>
    </row>
    <row r="46" spans="1:23" x14ac:dyDescent="0.4">
      <c r="A46" s="13">
        <v>148</v>
      </c>
      <c r="B46" s="14" t="s">
        <v>42</v>
      </c>
      <c r="C46" s="14" t="s">
        <v>171</v>
      </c>
      <c r="D46" s="14" t="s">
        <v>172</v>
      </c>
      <c r="E46" s="14" t="s">
        <v>173</v>
      </c>
      <c r="F46" s="14"/>
      <c r="G46" s="14"/>
      <c r="H46" s="14"/>
      <c r="I46" s="14">
        <v>764201</v>
      </c>
      <c r="J46" s="17">
        <v>7</v>
      </c>
      <c r="K46" s="14" t="s">
        <v>174</v>
      </c>
      <c r="L46" s="13" t="s">
        <v>17</v>
      </c>
      <c r="M46" s="4">
        <v>16</v>
      </c>
      <c r="N46" s="4">
        <v>0</v>
      </c>
      <c r="O46" s="4">
        <v>2</v>
      </c>
      <c r="P46" s="4">
        <v>0</v>
      </c>
      <c r="Q46" s="4">
        <v>2</v>
      </c>
      <c r="R46" s="4">
        <v>0</v>
      </c>
      <c r="S46" s="4"/>
      <c r="T46" s="10">
        <f t="shared" si="11"/>
        <v>20</v>
      </c>
      <c r="U46" s="12">
        <v>122</v>
      </c>
      <c r="V46" s="15">
        <f t="shared" si="12"/>
        <v>0.16393442622950818</v>
      </c>
      <c r="W46" s="11" t="str">
        <f t="shared" si="13"/>
        <v>Участник</v>
      </c>
    </row>
    <row r="47" spans="1:23" x14ac:dyDescent="0.4">
      <c r="A47" s="13">
        <v>149</v>
      </c>
      <c r="B47" s="14" t="s">
        <v>44</v>
      </c>
      <c r="C47" s="14" t="s">
        <v>179</v>
      </c>
      <c r="D47" s="14" t="s">
        <v>180</v>
      </c>
      <c r="E47" s="14" t="s">
        <v>50</v>
      </c>
      <c r="F47" s="14"/>
      <c r="G47" s="14"/>
      <c r="H47" s="14"/>
      <c r="I47" s="14">
        <v>764201</v>
      </c>
      <c r="J47" s="17">
        <v>7</v>
      </c>
      <c r="K47" s="14" t="s">
        <v>181</v>
      </c>
      <c r="L47" s="13" t="s">
        <v>17</v>
      </c>
      <c r="M47" s="4">
        <v>16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/>
      <c r="T47" s="10">
        <f t="shared" si="11"/>
        <v>16</v>
      </c>
      <c r="U47" s="12">
        <v>122</v>
      </c>
      <c r="V47" s="15">
        <f t="shared" si="12"/>
        <v>0.13114754098360656</v>
      </c>
      <c r="W47" s="11" t="str">
        <f t="shared" si="13"/>
        <v>Участник</v>
      </c>
    </row>
    <row r="48" spans="1:23" x14ac:dyDescent="0.4">
      <c r="A48" s="13">
        <v>163</v>
      </c>
      <c r="B48" s="14" t="s">
        <v>44</v>
      </c>
      <c r="C48" s="14" t="s">
        <v>70</v>
      </c>
      <c r="D48" s="14" t="s">
        <v>51</v>
      </c>
      <c r="E48" s="14" t="s">
        <v>55</v>
      </c>
      <c r="F48" s="14"/>
      <c r="G48" s="14"/>
      <c r="H48" s="14"/>
      <c r="I48" s="14">
        <v>764201</v>
      </c>
      <c r="J48" s="17">
        <v>8</v>
      </c>
      <c r="K48" s="14" t="s">
        <v>71</v>
      </c>
      <c r="L48" s="13" t="s">
        <v>17</v>
      </c>
      <c r="M48" s="4">
        <v>48</v>
      </c>
      <c r="N48" s="4">
        <v>31</v>
      </c>
      <c r="O48" s="4">
        <v>24</v>
      </c>
      <c r="P48" s="4">
        <v>15</v>
      </c>
      <c r="Q48" s="4">
        <v>7</v>
      </c>
      <c r="R48" s="4">
        <v>24</v>
      </c>
      <c r="S48" s="4"/>
      <c r="T48" s="10">
        <f t="shared" si="11"/>
        <v>149</v>
      </c>
      <c r="U48" s="12">
        <v>180</v>
      </c>
      <c r="V48" s="15">
        <f t="shared" si="12"/>
        <v>0.82777777777777772</v>
      </c>
      <c r="W48" s="21" t="str">
        <f t="shared" ref="W48:W53" si="14">IF(T48&gt;75%*U48,"Победитель",IF(T48&gt;50%*U48,"Призёр","Участник"))</f>
        <v>Победитель</v>
      </c>
    </row>
    <row r="49" spans="1:23" x14ac:dyDescent="0.4">
      <c r="A49" s="13">
        <v>166</v>
      </c>
      <c r="B49" s="14" t="s">
        <v>44</v>
      </c>
      <c r="C49" s="14" t="s">
        <v>68</v>
      </c>
      <c r="D49" s="14" t="s">
        <v>54</v>
      </c>
      <c r="E49" s="14" t="s">
        <v>53</v>
      </c>
      <c r="F49" s="14"/>
      <c r="G49" s="14"/>
      <c r="H49" s="14"/>
      <c r="I49" s="14">
        <v>764201</v>
      </c>
      <c r="J49" s="17">
        <v>8</v>
      </c>
      <c r="K49" s="14" t="s">
        <v>69</v>
      </c>
      <c r="L49" s="13" t="s">
        <v>17</v>
      </c>
      <c r="M49" s="4">
        <v>48</v>
      </c>
      <c r="N49" s="4">
        <v>30</v>
      </c>
      <c r="O49" s="4">
        <v>22</v>
      </c>
      <c r="P49" s="4">
        <v>14</v>
      </c>
      <c r="Q49" s="4">
        <v>9</v>
      </c>
      <c r="R49" s="4">
        <v>22</v>
      </c>
      <c r="S49" s="4"/>
      <c r="T49" s="10">
        <f t="shared" si="11"/>
        <v>145</v>
      </c>
      <c r="U49" s="12">
        <v>180</v>
      </c>
      <c r="V49" s="15">
        <f t="shared" si="12"/>
        <v>0.80555555555555558</v>
      </c>
      <c r="W49" s="21" t="str">
        <f t="shared" si="14"/>
        <v>Победитель</v>
      </c>
    </row>
    <row r="50" spans="1:23" x14ac:dyDescent="0.4">
      <c r="A50" s="13">
        <v>167</v>
      </c>
      <c r="B50" s="14" t="s">
        <v>42</v>
      </c>
      <c r="C50" s="14" t="s">
        <v>66</v>
      </c>
      <c r="D50" s="14" t="s">
        <v>33</v>
      </c>
      <c r="E50" s="14" t="s">
        <v>49</v>
      </c>
      <c r="F50" s="14"/>
      <c r="G50" s="14"/>
      <c r="H50" s="14"/>
      <c r="I50" s="14">
        <v>764201</v>
      </c>
      <c r="J50" s="17">
        <v>8</v>
      </c>
      <c r="K50" s="14" t="s">
        <v>67</v>
      </c>
      <c r="L50" s="13" t="s">
        <v>17</v>
      </c>
      <c r="M50" s="4">
        <v>48</v>
      </c>
      <c r="N50" s="4">
        <v>30</v>
      </c>
      <c r="O50" s="4">
        <v>24</v>
      </c>
      <c r="P50" s="4">
        <v>8</v>
      </c>
      <c r="Q50" s="4">
        <v>6</v>
      </c>
      <c r="R50" s="4">
        <v>28</v>
      </c>
      <c r="S50" s="4"/>
      <c r="T50" s="10">
        <f t="shared" si="11"/>
        <v>144</v>
      </c>
      <c r="U50" s="12">
        <v>180</v>
      </c>
      <c r="V50" s="15">
        <f t="shared" si="12"/>
        <v>0.8</v>
      </c>
      <c r="W50" s="21" t="str">
        <f t="shared" si="14"/>
        <v>Победитель</v>
      </c>
    </row>
    <row r="51" spans="1:23" x14ac:dyDescent="0.4">
      <c r="A51" s="13">
        <v>170</v>
      </c>
      <c r="B51" s="14" t="s">
        <v>42</v>
      </c>
      <c r="C51" s="14" t="s">
        <v>62</v>
      </c>
      <c r="D51" s="14" t="s">
        <v>63</v>
      </c>
      <c r="E51" s="14" t="s">
        <v>64</v>
      </c>
      <c r="F51" s="14"/>
      <c r="G51" s="14"/>
      <c r="H51" s="14"/>
      <c r="I51" s="14">
        <v>764201</v>
      </c>
      <c r="J51" s="17">
        <v>8</v>
      </c>
      <c r="K51" s="14" t="s">
        <v>65</v>
      </c>
      <c r="L51" s="13" t="s">
        <v>17</v>
      </c>
      <c r="M51" s="4">
        <v>45</v>
      </c>
      <c r="N51" s="4">
        <v>18</v>
      </c>
      <c r="O51" s="4">
        <v>24</v>
      </c>
      <c r="P51" s="4">
        <v>21</v>
      </c>
      <c r="Q51" s="4">
        <v>6</v>
      </c>
      <c r="R51" s="4">
        <v>28</v>
      </c>
      <c r="S51" s="4"/>
      <c r="T51" s="10">
        <f t="shared" si="11"/>
        <v>142</v>
      </c>
      <c r="U51" s="12">
        <v>180</v>
      </c>
      <c r="V51" s="15">
        <f t="shared" si="12"/>
        <v>0.78888888888888886</v>
      </c>
      <c r="W51" s="21" t="str">
        <f t="shared" si="14"/>
        <v>Победитель</v>
      </c>
    </row>
    <row r="52" spans="1:23" x14ac:dyDescent="0.4">
      <c r="A52" s="13">
        <v>172</v>
      </c>
      <c r="B52" s="14" t="s">
        <v>42</v>
      </c>
      <c r="C52" s="14" t="s">
        <v>58</v>
      </c>
      <c r="D52" s="14" t="s">
        <v>59</v>
      </c>
      <c r="E52" s="14" t="s">
        <v>60</v>
      </c>
      <c r="F52" s="14"/>
      <c r="G52" s="14"/>
      <c r="H52" s="14"/>
      <c r="I52" s="14">
        <v>764201</v>
      </c>
      <c r="J52" s="17">
        <v>8</v>
      </c>
      <c r="K52" s="14" t="s">
        <v>61</v>
      </c>
      <c r="L52" s="13" t="s">
        <v>17</v>
      </c>
      <c r="M52" s="4">
        <v>48</v>
      </c>
      <c r="N52" s="4">
        <v>16</v>
      </c>
      <c r="O52" s="4">
        <v>24</v>
      </c>
      <c r="P52" s="4">
        <v>17</v>
      </c>
      <c r="Q52" s="4">
        <v>3</v>
      </c>
      <c r="R52" s="4">
        <v>28</v>
      </c>
      <c r="S52" s="4"/>
      <c r="T52" s="10">
        <f t="shared" si="11"/>
        <v>136</v>
      </c>
      <c r="U52" s="12">
        <v>180</v>
      </c>
      <c r="V52" s="15">
        <f t="shared" si="12"/>
        <v>0.75555555555555554</v>
      </c>
      <c r="W52" s="21" t="str">
        <f t="shared" si="14"/>
        <v>Победитель</v>
      </c>
    </row>
    <row r="53" spans="1:23" x14ac:dyDescent="0.4">
      <c r="A53" s="13">
        <v>173</v>
      </c>
      <c r="B53" s="14" t="s">
        <v>42</v>
      </c>
      <c r="C53" s="14" t="s">
        <v>197</v>
      </c>
      <c r="D53" s="14" t="s">
        <v>29</v>
      </c>
      <c r="E53" s="14" t="s">
        <v>25</v>
      </c>
      <c r="F53" s="14"/>
      <c r="G53" s="14"/>
      <c r="H53" s="14"/>
      <c r="I53" s="14">
        <v>764201</v>
      </c>
      <c r="J53" s="17">
        <v>9</v>
      </c>
      <c r="K53" s="14" t="s">
        <v>198</v>
      </c>
      <c r="L53" s="13" t="s">
        <v>17</v>
      </c>
      <c r="M53" s="4">
        <v>48</v>
      </c>
      <c r="N53" s="4">
        <v>28</v>
      </c>
      <c r="O53" s="4">
        <v>16</v>
      </c>
      <c r="P53" s="4">
        <v>21</v>
      </c>
      <c r="Q53" s="4">
        <v>9</v>
      </c>
      <c r="R53" s="4">
        <v>14</v>
      </c>
      <c r="S53" s="4">
        <v>0</v>
      </c>
      <c r="T53" s="10">
        <f t="shared" si="11"/>
        <v>136</v>
      </c>
      <c r="U53" s="12">
        <v>180</v>
      </c>
      <c r="V53" s="15">
        <f t="shared" si="12"/>
        <v>0.75555555555555554</v>
      </c>
      <c r="W53" s="21" t="str">
        <f t="shared" si="14"/>
        <v>Победитель</v>
      </c>
    </row>
    <row r="54" spans="1:23" x14ac:dyDescent="0.4">
      <c r="A54" s="13">
        <v>208</v>
      </c>
      <c r="B54" s="14" t="s">
        <v>44</v>
      </c>
      <c r="C54" s="14" t="s">
        <v>72</v>
      </c>
      <c r="D54" s="14" t="s">
        <v>43</v>
      </c>
      <c r="E54" s="14" t="s">
        <v>73</v>
      </c>
      <c r="F54" s="14"/>
      <c r="G54" s="14"/>
      <c r="H54" s="14"/>
      <c r="I54" s="14">
        <v>764201</v>
      </c>
      <c r="J54" s="17">
        <v>8</v>
      </c>
      <c r="K54" s="14" t="s">
        <v>74</v>
      </c>
      <c r="L54" s="13" t="s">
        <v>17</v>
      </c>
      <c r="M54" s="4">
        <v>40</v>
      </c>
      <c r="N54" s="4">
        <v>18</v>
      </c>
      <c r="O54" s="4">
        <v>7</v>
      </c>
      <c r="P54" s="4">
        <v>2</v>
      </c>
      <c r="Q54" s="4">
        <v>3</v>
      </c>
      <c r="R54" s="4">
        <v>12</v>
      </c>
      <c r="S54" s="4"/>
      <c r="T54" s="10">
        <f t="shared" ref="T54" si="15">SUM(M54:S54)</f>
        <v>82</v>
      </c>
      <c r="U54" s="12">
        <v>180</v>
      </c>
      <c r="V54" s="15">
        <f t="shared" ref="V54" si="16">T54/U54</f>
        <v>0.45555555555555555</v>
      </c>
      <c r="W54" s="11" t="str">
        <f t="shared" ref="W54" si="17">IF(T54&gt;75%*U54,"Победитель",IF(T54&gt;50%*U54,"Призёр","Участник"))</f>
        <v>Участник</v>
      </c>
    </row>
  </sheetData>
  <sortState ref="B261:W279">
    <sortCondition descending="1" ref="T261:T279"/>
  </sortState>
  <mergeCells count="25">
    <mergeCell ref="A4:D4"/>
    <mergeCell ref="A5:A7"/>
    <mergeCell ref="C5:C7"/>
    <mergeCell ref="D5:D7"/>
    <mergeCell ref="E5:E7"/>
    <mergeCell ref="B5:B7"/>
    <mergeCell ref="Q6:Q7"/>
    <mergeCell ref="W5:W7"/>
    <mergeCell ref="I5:I7"/>
    <mergeCell ref="J5:J7"/>
    <mergeCell ref="K5:K7"/>
    <mergeCell ref="V5:V7"/>
    <mergeCell ref="L5:L7"/>
    <mergeCell ref="M5:S5"/>
    <mergeCell ref="M6:M7"/>
    <mergeCell ref="R6:R7"/>
    <mergeCell ref="S6:S7"/>
    <mergeCell ref="U5:U7"/>
    <mergeCell ref="T5:T7"/>
    <mergeCell ref="N6:N7"/>
    <mergeCell ref="O6:O7"/>
    <mergeCell ref="P6:P7"/>
    <mergeCell ref="F5:F7"/>
    <mergeCell ref="G5:G7"/>
    <mergeCell ref="H5:H7"/>
  </mergeCells>
  <phoneticPr fontId="13" type="noConversion"/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ИСКУССТВО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N. S. Bolshakova</cp:lastModifiedBy>
  <cp:lastPrinted>2023-10-27T08:44:23Z</cp:lastPrinted>
  <dcterms:created xsi:type="dcterms:W3CDTF">2018-08-16T12:42:27Z</dcterms:created>
  <dcterms:modified xsi:type="dcterms:W3CDTF">2023-10-27T08:45:42Z</dcterms:modified>
</cp:coreProperties>
</file>