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3-2024\Олимпиада 2023-2024\ШЭ\Результаты общие\На сайт\"/>
    </mc:Choice>
  </mc:AlternateContent>
  <bookViews>
    <workbookView xWindow="0" yWindow="0" windowWidth="19200" windowHeight="7050"/>
  </bookViews>
  <sheets>
    <sheet name="ПРАВО 9-11" sheetId="1" r:id="rId1"/>
  </sheets>
  <definedNames>
    <definedName name="_xlnm._FilterDatabase" localSheetId="0" hidden="1">'ПРАВО 9-11'!$A$3:$V$18</definedName>
  </definedNames>
  <calcPr calcId="162913"/>
</workbook>
</file>

<file path=xl/calcChain.xml><?xml version="1.0" encoding="utf-8"?>
<calcChain xmlns="http://schemas.openxmlformats.org/spreadsheetml/2006/main">
  <c r="F11" i="1" l="1"/>
  <c r="G11" i="1"/>
  <c r="H11" i="1"/>
  <c r="F10" i="1"/>
  <c r="G10" i="1"/>
  <c r="H10" i="1"/>
  <c r="F9" i="1"/>
  <c r="G9" i="1"/>
  <c r="H9" i="1"/>
  <c r="F8" i="1"/>
  <c r="G8" i="1"/>
  <c r="H8" i="1"/>
  <c r="F13" i="1"/>
  <c r="G13" i="1"/>
  <c r="H13" i="1"/>
  <c r="F12" i="1"/>
  <c r="G12" i="1"/>
  <c r="H12" i="1"/>
  <c r="F19" i="1"/>
  <c r="G19" i="1"/>
  <c r="H19" i="1"/>
  <c r="F21" i="1"/>
  <c r="G21" i="1"/>
  <c r="H21" i="1"/>
  <c r="F18" i="1"/>
  <c r="G18" i="1"/>
  <c r="H18" i="1"/>
  <c r="F22" i="1"/>
  <c r="G22" i="1"/>
  <c r="H22" i="1"/>
  <c r="F20" i="1"/>
  <c r="G20" i="1"/>
  <c r="H20" i="1"/>
  <c r="F15" i="1"/>
  <c r="G15" i="1"/>
  <c r="H15" i="1"/>
  <c r="F17" i="1"/>
  <c r="G17" i="1"/>
  <c r="H17" i="1"/>
  <c r="F23" i="1"/>
  <c r="G23" i="1"/>
  <c r="H23" i="1"/>
  <c r="F16" i="1"/>
  <c r="G16" i="1"/>
  <c r="H16" i="1"/>
  <c r="F14" i="1"/>
  <c r="G14" i="1"/>
  <c r="H14" i="1"/>
  <c r="S16" i="1" l="1"/>
  <c r="S14" i="1"/>
  <c r="S9" i="1"/>
  <c r="S8" i="1"/>
  <c r="S13" i="1"/>
  <c r="S11" i="1"/>
  <c r="S12" i="1"/>
  <c r="S18" i="1"/>
  <c r="S15" i="1"/>
  <c r="S10" i="1"/>
  <c r="S22" i="1"/>
  <c r="S20" i="1"/>
  <c r="S17" i="1"/>
  <c r="S21" i="1"/>
  <c r="S23" i="1"/>
  <c r="S19" i="1"/>
  <c r="U21" i="1" l="1"/>
  <c r="U20" i="1"/>
  <c r="U14" i="1"/>
  <c r="U12" i="1"/>
  <c r="U22" i="1"/>
  <c r="V17" i="1"/>
  <c r="U10" i="1"/>
  <c r="U8" i="1"/>
  <c r="U19" i="1"/>
  <c r="V18" i="1"/>
  <c r="V9" i="1"/>
  <c r="V15" i="1"/>
  <c r="V16" i="1"/>
  <c r="V11" i="1"/>
  <c r="V13" i="1"/>
  <c r="U23" i="1"/>
  <c r="V20" i="1"/>
  <c r="U15" i="1"/>
  <c r="V12" i="1"/>
  <c r="U13" i="1"/>
  <c r="U18" i="1"/>
  <c r="V10" i="1"/>
  <c r="U17" i="1"/>
  <c r="U16" i="1"/>
  <c r="U11" i="1"/>
  <c r="V23" i="1"/>
  <c r="V14" i="1"/>
  <c r="U9" i="1"/>
  <c r="V21" i="1"/>
  <c r="V22" i="1"/>
  <c r="V8" i="1"/>
  <c r="V19" i="1"/>
</calcChain>
</file>

<file path=xl/sharedStrings.xml><?xml version="1.0" encoding="utf-8"?>
<sst xmlns="http://schemas.openxmlformats.org/spreadsheetml/2006/main" count="119" uniqueCount="80">
  <si>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</si>
  <si>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</si>
  <si>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</si>
  <si>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</si>
  <si>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</si>
  <si>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</si>
  <si>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</si>
  <si>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</si>
  <si>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Статус</t>
  </si>
  <si>
    <t>№1</t>
  </si>
  <si>
    <t>№2</t>
  </si>
  <si>
    <t>№3</t>
  </si>
  <si>
    <t>№4</t>
  </si>
  <si>
    <t>№5</t>
  </si>
  <si>
    <t>% выполнения</t>
  </si>
  <si>
    <t>№6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</si>
  <si>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</si>
  <si>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</si>
  <si>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</si>
  <si>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</si>
  <si>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</si>
  <si>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Итоговая ведомость школьного этапа</t>
  </si>
  <si>
    <t>«25» сентября 2023 г.</t>
  </si>
  <si>
    <t>ж</t>
  </si>
  <si>
    <t>Наталия</t>
  </si>
  <si>
    <t>Сергеевна</t>
  </si>
  <si>
    <t>П1001</t>
  </si>
  <si>
    <t>м</t>
  </si>
  <si>
    <t>Иван</t>
  </si>
  <si>
    <t>Дмитриевич</t>
  </si>
  <si>
    <t>П1002</t>
  </si>
  <si>
    <t xml:space="preserve">Платон </t>
  </si>
  <si>
    <t>Филиппович</t>
  </si>
  <si>
    <t>П1003</t>
  </si>
  <si>
    <t>Илья</t>
  </si>
  <si>
    <t>Максимович</t>
  </si>
  <si>
    <t>П1004</t>
  </si>
  <si>
    <t>Максим</t>
  </si>
  <si>
    <t>Алексеевич</t>
  </si>
  <si>
    <t>П1005</t>
  </si>
  <si>
    <t>Анастасия</t>
  </si>
  <si>
    <t>Дмитриевна</t>
  </si>
  <si>
    <t>П1006</t>
  </si>
  <si>
    <t>П1101</t>
  </si>
  <si>
    <t>Даниил</t>
  </si>
  <si>
    <t>Анатольевич</t>
  </si>
  <si>
    <t>П1102</t>
  </si>
  <si>
    <t>Юлия</t>
  </si>
  <si>
    <t>Юрьевна</t>
  </si>
  <si>
    <t>П1103</t>
  </si>
  <si>
    <t>Ярослав</t>
  </si>
  <si>
    <t>Александрович</t>
  </si>
  <si>
    <t>П1104</t>
  </si>
  <si>
    <t>Алина</t>
  </si>
  <si>
    <t>Витальевна</t>
  </si>
  <si>
    <t>П1105</t>
  </si>
  <si>
    <t>Сергеевич</t>
  </si>
  <si>
    <t>П1106</t>
  </si>
  <si>
    <t xml:space="preserve">Игнат </t>
  </si>
  <si>
    <t>Вадимович</t>
  </si>
  <si>
    <t>П1107</t>
  </si>
  <si>
    <t>Ульвия</t>
  </si>
  <si>
    <t>Интигам Кызы</t>
  </si>
  <si>
    <t>П1108</t>
  </si>
  <si>
    <t>Рубен</t>
  </si>
  <si>
    <t>Норайрович</t>
  </si>
  <si>
    <t>П1109</t>
  </si>
  <si>
    <t>Николай</t>
  </si>
  <si>
    <t>Валерьевич</t>
  </si>
  <si>
    <t>П1110</t>
  </si>
  <si>
    <t>ПРАВО</t>
  </si>
  <si>
    <t>К</t>
  </si>
  <si>
    <t>З</t>
  </si>
  <si>
    <t>М</t>
  </si>
  <si>
    <t>Х</t>
  </si>
  <si>
    <t>Т</t>
  </si>
  <si>
    <t>А</t>
  </si>
  <si>
    <t>И</t>
  </si>
  <si>
    <t>Е</t>
  </si>
  <si>
    <t>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</si>
</sst>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0" fontId="6" fillId="0" borderId="0"/>
    <xf numFmtId="0" fontId="9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5" fillId="0" borderId="0" xfId="0" applyFont="1"/>
    <xf numFmtId="0" fontId="5" fillId="0" borderId="0" xfId="0" applyFont="1" applyAlignment="1">
      <alignment vertical="distributed"/>
    </xf>
    <xf numFmtId="0" fontId="5" fillId="2" borderId="0" xfId="0" applyFont="1" applyFill="1"/>
    <xf numFmtId="0" fontId="5" fillId="2" borderId="1" xfId="0" applyFont="1" applyFill="1" applyBorder="1"/>
    <xf numFmtId="0" fontId="5" fillId="3" borderId="0" xfId="0" applyFont="1" applyFill="1"/>
    <xf numFmtId="0" fontId="5" fillId="4" borderId="0" xfId="0" applyFont="1" applyFill="1"/>
    <xf numFmtId="49" fontId="5" fillId="0" borderId="0" xfId="0" applyNumberFormat="1" applyFont="1"/>
    <xf numFmtId="0" fontId="5" fillId="5" borderId="0" xfId="0" applyFont="1" applyFill="1"/>
    <xf numFmtId="49" fontId="5" fillId="3" borderId="0" xfId="0" applyNumberFormat="1" applyFont="1" applyFill="1"/>
    <xf numFmtId="0" fontId="8" fillId="3" borderId="1" xfId="1" applyFont="1" applyFill="1" applyBorder="1"/>
    <xf numFmtId="0" fontId="7" fillId="3" borderId="1" xfId="0" applyFont="1" applyFill="1" applyBorder="1"/>
    <xf numFmtId="0" fontId="7" fillId="5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9" fontId="7" fillId="3" borderId="1" xfId="13" applyFont="1" applyFill="1" applyBorder="1" applyAlignment="1"/>
    <xf numFmtId="1" fontId="5" fillId="0" borderId="0" xfId="0" applyNumberFormat="1" applyFont="1"/>
    <xf numFmtId="1" fontId="5" fillId="4" borderId="1" xfId="0" applyNumberFormat="1" applyFont="1" applyFill="1" applyBorder="1"/>
    <xf numFmtId="1" fontId="5" fillId="4" borderId="0" xfId="0" applyNumberFormat="1" applyFont="1" applyFill="1"/>
    <xf numFmtId="0" fontId="12" fillId="0" borderId="0" xfId="0" applyFont="1"/>
    <xf numFmtId="0" fontId="5" fillId="4" borderId="7" xfId="0" applyFont="1" applyFill="1" applyBorder="1"/>
    <xf numFmtId="0" fontId="7" fillId="4" borderId="1" xfId="19" applyFont="1" applyFill="1" applyBorder="1"/>
    <xf numFmtId="0" fontId="8" fillId="4" borderId="1" xfId="0" applyFont="1" applyFill="1" applyBorder="1"/>
    <xf numFmtId="1" fontId="7" fillId="4" borderId="1" xfId="0" applyNumberFormat="1" applyFont="1" applyFill="1" applyBorder="1"/>
    <xf numFmtId="1" fontId="8" fillId="4" borderId="1" xfId="0" applyNumberFormat="1" applyFont="1" applyFill="1" applyBorder="1" applyAlignment="1">
      <alignment horizontal="right"/>
    </xf>
    <xf numFmtId="0" fontId="8" fillId="2" borderId="1" xfId="2" applyFont="1" applyFill="1" applyBorder="1"/>
    <xf numFmtId="0" fontId="8" fillId="3" borderId="1" xfId="2" applyFont="1" applyFill="1" applyBorder="1"/>
    <xf numFmtId="0" fontId="5" fillId="4" borderId="1" xfId="2" applyFont="1" applyFill="1" applyBorder="1"/>
    <xf numFmtId="0" fontId="5" fillId="2" borderId="1" xfId="0" applyFont="1" applyFill="1" applyBorder="1"/>
    <xf numFmtId="0" fontId="8" fillId="3" borderId="1" xfId="1" applyFont="1" applyFill="1" applyBorder="1"/>
    <xf numFmtId="0" fontId="7" fillId="3" borderId="1" xfId="0" applyFont="1" applyFill="1" applyBorder="1"/>
    <xf numFmtId="0" fontId="7" fillId="5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9" fontId="7" fillId="3" borderId="1" xfId="13" applyFont="1" applyFill="1" applyBorder="1" applyAlignment="1"/>
    <xf numFmtId="1" fontId="5" fillId="4" borderId="1" xfId="0" applyNumberFormat="1" applyFont="1" applyFill="1" applyBorder="1"/>
    <xf numFmtId="0" fontId="15" fillId="3" borderId="1" xfId="0" applyFont="1" applyFill="1" applyBorder="1"/>
    <xf numFmtId="0" fontId="12" fillId="0" borderId="0" xfId="0" applyFont="1"/>
    <xf numFmtId="0" fontId="5" fillId="0" borderId="0" xfId="0" applyFont="1"/>
    <xf numFmtId="0" fontId="5" fillId="6" borderId="2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49" fontId="5" fillId="6" borderId="2" xfId="0" applyNumberFormat="1" applyFont="1" applyFill="1" applyBorder="1" applyAlignment="1">
      <alignment horizontal="center" vertical="top" wrapText="1"/>
    </xf>
    <xf numFmtId="49" fontId="5" fillId="6" borderId="5" xfId="0" applyNumberFormat="1" applyFont="1" applyFill="1" applyBorder="1" applyAlignment="1">
      <alignment horizontal="center" vertical="top" wrapText="1"/>
    </xf>
    <xf numFmtId="49" fontId="5" fillId="6" borderId="6" xfId="0" applyNumberFormat="1" applyFont="1" applyFill="1" applyBorder="1" applyAlignment="1">
      <alignment horizontal="center" vertical="top" wrapText="1"/>
    </xf>
    <xf numFmtId="1" fontId="5" fillId="6" borderId="2" xfId="0" applyNumberFormat="1" applyFont="1" applyFill="1" applyBorder="1" applyAlignment="1">
      <alignment horizontal="center" vertical="top" wrapText="1"/>
    </xf>
    <xf numFmtId="1" fontId="5" fillId="6" borderId="5" xfId="0" applyNumberFormat="1" applyFont="1" applyFill="1" applyBorder="1" applyAlignment="1">
      <alignment horizontal="center" vertical="top" wrapText="1"/>
    </xf>
    <xf numFmtId="1" fontId="5" fillId="6" borderId="6" xfId="0" applyNumberFormat="1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5" fillId="6" borderId="4" xfId="0" applyFont="1" applyFill="1" applyBorder="1" applyAlignment="1">
      <alignment horizontal="center" vertical="top" wrapText="1"/>
    </xf>
  </cellXfs>
  <cellStyles count="27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3 2 2" xfId="19"/>
    <cellStyle name="Обычный 3 2 3" xfId="25"/>
    <cellStyle name="Обычный 3 3" xfId="16"/>
    <cellStyle name="Обычный 3 4" xfId="22"/>
    <cellStyle name="Обычный 4" xfId="1"/>
    <cellStyle name="Обычный 5" xfId="3"/>
    <cellStyle name="Обычный 5 2" xfId="10"/>
    <cellStyle name="Обычный 5 2 2" xfId="18"/>
    <cellStyle name="Обычный 5 2 3" xfId="24"/>
    <cellStyle name="Обычный 5 3" xfId="15"/>
    <cellStyle name="Обычный 5 4" xfId="21"/>
    <cellStyle name="Обычный 6" xfId="9"/>
    <cellStyle name="Обычный 6 2" xfId="12"/>
    <cellStyle name="Обычный 6 2 2" xfId="20"/>
    <cellStyle name="Обычный 6 2 3" xfId="26"/>
    <cellStyle name="Обычный 6 3" xfId="17"/>
    <cellStyle name="Обычный 6 4" xfId="23"/>
    <cellStyle name="Обычный 7" xfId="14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zoomScale="70" zoomScaleNormal="70" workbookViewId="0">
      <selection activeCell="H25" sqref="H25"/>
    </sheetView>
  </sheetViews>
  <sheetFormatPr defaultColWidth="9.08984375" defaultRowHeight="18" x14ac:dyDescent="0.4"/>
  <cols>
    <col min="1" max="1" width="7.453125" style="5" customWidth="1"/>
    <col min="2" max="2" width="6.90625" style="6" hidden="1" customWidth="1"/>
    <col min="3" max="3" width="7.90625" style="6" customWidth="1"/>
    <col min="4" max="4" width="18" style="6" hidden="1" customWidth="1"/>
    <col min="5" max="5" width="22.08984375" style="6" hidden="1" customWidth="1"/>
    <col min="6" max="6" width="4.08984375" style="6" hidden="1" customWidth="1"/>
    <col min="7" max="8" width="4.08984375" style="6" customWidth="1"/>
    <col min="9" max="9" width="13.08984375" style="6" customWidth="1"/>
    <col min="10" max="10" width="8.08984375" style="18" customWidth="1"/>
    <col min="11" max="11" width="12.36328125" style="6" hidden="1" customWidth="1"/>
    <col min="12" max="12" width="25.6328125" style="5" customWidth="1"/>
    <col min="13" max="13" width="6.08984375" style="3" customWidth="1"/>
    <col min="14" max="17" width="6" style="3" customWidth="1"/>
    <col min="18" max="18" width="6.08984375" style="3" customWidth="1"/>
    <col min="19" max="19" width="10.08984375" style="9" customWidth="1"/>
    <col min="20" max="20" width="10" style="8" customWidth="1"/>
    <col min="21" max="21" width="10" style="5" customWidth="1"/>
    <col min="22" max="22" width="12.54296875" style="9" customWidth="1"/>
    <col min="23" max="16384" width="9.08984375" style="1"/>
  </cols>
  <sheetData>
    <row r="1" spans="1:22" x14ac:dyDescent="0.4">
      <c r="A1" s="1"/>
      <c r="B1" s="1"/>
      <c r="C1" s="1"/>
      <c r="D1" s="1"/>
      <c r="E1" s="1"/>
      <c r="F1" s="1"/>
      <c r="G1" s="1"/>
      <c r="H1" s="1"/>
      <c r="I1" s="1"/>
      <c r="J1" s="16"/>
      <c r="K1" s="1"/>
      <c r="L1" s="1"/>
      <c r="M1" s="1"/>
      <c r="N1" s="1"/>
      <c r="O1" s="1"/>
      <c r="P1" s="1"/>
      <c r="Q1" s="1"/>
      <c r="R1" s="1"/>
      <c r="S1" s="7"/>
      <c r="T1" s="1"/>
      <c r="U1" s="1"/>
      <c r="V1" s="7"/>
    </row>
    <row r="2" spans="1:22" x14ac:dyDescent="0.4">
      <c r="A2" s="1"/>
      <c r="B2" s="1"/>
      <c r="C2" s="1"/>
      <c r="D2" s="1"/>
      <c r="E2" s="1"/>
      <c r="F2" s="1"/>
      <c r="G2" s="1"/>
      <c r="H2" s="1"/>
      <c r="I2" s="1"/>
      <c r="J2" s="16"/>
      <c r="K2" s="1"/>
      <c r="L2" s="1"/>
      <c r="M2" s="1"/>
      <c r="N2" s="1"/>
      <c r="O2" s="1"/>
      <c r="P2" s="1"/>
      <c r="Q2" s="1"/>
      <c r="R2" s="1"/>
      <c r="S2" s="7"/>
      <c r="T2" s="1"/>
      <c r="U2" s="1"/>
      <c r="V2" s="7"/>
    </row>
    <row r="3" spans="1:22" x14ac:dyDescent="0.4">
      <c r="A3" s="1" t="s">
        <v>21</v>
      </c>
      <c r="B3" s="1"/>
      <c r="C3" s="1"/>
      <c r="D3" s="1"/>
      <c r="E3" s="1"/>
      <c r="F3" s="1"/>
      <c r="G3" s="1"/>
      <c r="H3" s="1"/>
      <c r="I3" s="1"/>
      <c r="J3" s="16"/>
      <c r="K3" s="19"/>
      <c r="L3" s="19" t="s">
        <v>70</v>
      </c>
      <c r="M3" s="1"/>
      <c r="N3" s="1"/>
      <c r="O3" s="1"/>
      <c r="P3" s="1"/>
      <c r="Q3" s="1"/>
      <c r="R3" s="1"/>
      <c r="S3" s="7"/>
      <c r="T3" s="1"/>
      <c r="U3" s="1"/>
      <c r="V3" s="7"/>
    </row>
    <row r="4" spans="1:22" x14ac:dyDescent="0.4">
      <c r="A4" s="37" t="s">
        <v>22</v>
      </c>
      <c r="B4" s="38"/>
      <c r="C4" s="38"/>
      <c r="D4" s="38"/>
      <c r="E4" s="1"/>
      <c r="F4" s="1"/>
      <c r="G4" s="1"/>
      <c r="H4" s="1"/>
      <c r="I4" s="1"/>
      <c r="J4" s="16"/>
      <c r="K4" s="1"/>
      <c r="L4" s="1"/>
      <c r="M4" s="1"/>
      <c r="N4" s="1"/>
      <c r="O4" s="1"/>
      <c r="P4" s="1"/>
      <c r="Q4" s="1"/>
      <c r="R4" s="1"/>
      <c r="S4" s="7"/>
      <c r="T4" s="1"/>
      <c r="U4" s="1"/>
      <c r="V4" s="7"/>
    </row>
    <row r="5" spans="1:22" s="2" customFormat="1" ht="22.5" customHeight="1" x14ac:dyDescent="0.35">
      <c r="A5" s="39" t="s">
        <v>0</v>
      </c>
      <c r="B5" s="39" t="s">
        <v>7</v>
      </c>
      <c r="C5" s="39" t="s">
        <v>1</v>
      </c>
      <c r="D5" s="39" t="s">
        <v>2</v>
      </c>
      <c r="E5" s="39" t="s">
        <v>3</v>
      </c>
      <c r="F5" s="39"/>
      <c r="G5" s="39"/>
      <c r="H5" s="39"/>
      <c r="I5" s="39" t="s">
        <v>20</v>
      </c>
      <c r="J5" s="45" t="s">
        <v>4</v>
      </c>
      <c r="K5" s="39" t="s">
        <v>19</v>
      </c>
      <c r="L5" s="39" t="s">
        <v>17</v>
      </c>
      <c r="M5" s="48" t="s">
        <v>16</v>
      </c>
      <c r="N5" s="49"/>
      <c r="O5" s="49"/>
      <c r="P5" s="49"/>
      <c r="Q5" s="49"/>
      <c r="R5" s="49"/>
      <c r="S5" s="42" t="s">
        <v>6</v>
      </c>
      <c r="T5" s="39" t="s">
        <v>5</v>
      </c>
      <c r="U5" s="39" t="s">
        <v>14</v>
      </c>
      <c r="V5" s="42" t="s">
        <v>8</v>
      </c>
    </row>
    <row r="6" spans="1:22" s="2" customFormat="1" ht="16.5" customHeight="1" x14ac:dyDescent="0.35">
      <c r="A6" s="40"/>
      <c r="B6" s="40"/>
      <c r="C6" s="40"/>
      <c r="D6" s="40"/>
      <c r="E6" s="40"/>
      <c r="F6" s="40"/>
      <c r="G6" s="40"/>
      <c r="H6" s="40"/>
      <c r="I6" s="40"/>
      <c r="J6" s="46"/>
      <c r="K6" s="40"/>
      <c r="L6" s="40"/>
      <c r="M6" s="39" t="s">
        <v>9</v>
      </c>
      <c r="N6" s="39" t="s">
        <v>10</v>
      </c>
      <c r="O6" s="39" t="s">
        <v>11</v>
      </c>
      <c r="P6" s="39" t="s">
        <v>12</v>
      </c>
      <c r="Q6" s="39" t="s">
        <v>13</v>
      </c>
      <c r="R6" s="39" t="s">
        <v>15</v>
      </c>
      <c r="S6" s="43"/>
      <c r="T6" s="40"/>
      <c r="U6" s="40"/>
      <c r="V6" s="43"/>
    </row>
    <row r="7" spans="1:22" s="2" customFormat="1" x14ac:dyDescent="0.35">
      <c r="A7" s="41"/>
      <c r="B7" s="41"/>
      <c r="C7" s="41"/>
      <c r="D7" s="41"/>
      <c r="E7" s="41"/>
      <c r="F7" s="41"/>
      <c r="G7" s="41"/>
      <c r="H7" s="41"/>
      <c r="I7" s="41"/>
      <c r="J7" s="47"/>
      <c r="K7" s="41"/>
      <c r="L7" s="41"/>
      <c r="M7" s="41"/>
      <c r="N7" s="41"/>
      <c r="O7" s="41"/>
      <c r="P7" s="41"/>
      <c r="Q7" s="41"/>
      <c r="R7" s="41"/>
      <c r="S7" s="44"/>
      <c r="T7" s="41"/>
      <c r="U7" s="41"/>
      <c r="V7" s="44"/>
    </row>
    <row r="8" spans="1:22" x14ac:dyDescent="0.4">
      <c r="A8" s="13">
        <v>8</v>
      </c>
      <c r="B8" s="14" t="s">
        <v>27</v>
      </c>
      <c r="C8" s="14" t="s">
        <v>71</v>
      </c>
      <c r="D8" s="14" t="s">
        <v>31</v>
      </c>
      <c r="E8" s="14" t="s">
        <v>32</v>
      </c>
      <c r="F8" s="20" t="str">
        <f t="shared" ref="F8:F13" si="0">LEFT(C8,1)</f>
        <v>К</v>
      </c>
      <c r="G8" s="20" t="str">
        <f t="shared" ref="G8:G13" si="1">LEFT(D8,1)</f>
        <v>П</v>
      </c>
      <c r="H8" s="20" t="str">
        <f t="shared" ref="H8:H13" si="2">LEFT(E8,1)</f>
        <v>Ф</v>
      </c>
      <c r="I8" s="27">
        <v>760184</v>
      </c>
      <c r="J8" s="23">
        <v>10</v>
      </c>
      <c r="K8" s="21" t="s">
        <v>33</v>
      </c>
      <c r="L8" s="26" t="s">
        <v>18</v>
      </c>
      <c r="M8" s="25">
        <v>11</v>
      </c>
      <c r="N8" s="25">
        <v>2</v>
      </c>
      <c r="O8" s="25">
        <v>8</v>
      </c>
      <c r="P8" s="25">
        <v>4</v>
      </c>
      <c r="Q8" s="25">
        <v>2</v>
      </c>
      <c r="R8" s="25">
        <v>7</v>
      </c>
      <c r="S8" s="10">
        <f t="shared" ref="S8:S14" si="3">SUM(M8:R8)</f>
        <v>34</v>
      </c>
      <c r="T8" s="12">
        <v>64</v>
      </c>
      <c r="U8" s="15">
        <f t="shared" ref="U8:U14" si="4">S8/T8</f>
        <v>0.53125</v>
      </c>
      <c r="V8" s="36" t="str">
        <f t="shared" ref="V8" si="5">IF(S8&gt;75%*T8,"Победитель",IF(S8&gt;50%*T8,"Призёр","Участник"))</f>
        <v>Призёр</v>
      </c>
    </row>
    <row r="9" spans="1:22" x14ac:dyDescent="0.4">
      <c r="A9" s="13">
        <v>14</v>
      </c>
      <c r="B9" s="14" t="s">
        <v>27</v>
      </c>
      <c r="C9" s="14" t="s">
        <v>72</v>
      </c>
      <c r="D9" s="14" t="s">
        <v>28</v>
      </c>
      <c r="E9" s="14" t="s">
        <v>29</v>
      </c>
      <c r="F9" s="20" t="str">
        <f t="shared" si="0"/>
        <v>З</v>
      </c>
      <c r="G9" s="20" t="str">
        <f t="shared" si="1"/>
        <v>И</v>
      </c>
      <c r="H9" s="20" t="str">
        <f t="shared" si="2"/>
        <v>Д</v>
      </c>
      <c r="I9" s="14">
        <v>760184</v>
      </c>
      <c r="J9" s="17">
        <v>10</v>
      </c>
      <c r="K9" s="14" t="s">
        <v>30</v>
      </c>
      <c r="L9" s="26" t="s">
        <v>18</v>
      </c>
      <c r="M9" s="4">
        <v>7</v>
      </c>
      <c r="N9" s="4">
        <v>0</v>
      </c>
      <c r="O9" s="4">
        <v>8</v>
      </c>
      <c r="P9" s="4">
        <v>8</v>
      </c>
      <c r="Q9" s="4">
        <v>0</v>
      </c>
      <c r="R9" s="4">
        <v>4</v>
      </c>
      <c r="S9" s="10">
        <f t="shared" si="3"/>
        <v>27</v>
      </c>
      <c r="T9" s="12">
        <v>64</v>
      </c>
      <c r="U9" s="15">
        <f t="shared" si="4"/>
        <v>0.421875</v>
      </c>
      <c r="V9" s="11" t="str">
        <f t="shared" ref="V9:V16" si="6">IF(S9&gt;75%*T9,"Победитель",IF(S9&gt;50%*T9,"Призёр","Участник"))</f>
        <v>Участник</v>
      </c>
    </row>
    <row r="10" spans="1:22" x14ac:dyDescent="0.4">
      <c r="A10" s="13">
        <v>15</v>
      </c>
      <c r="B10" s="22" t="s">
        <v>23</v>
      </c>
      <c r="C10" s="22" t="s">
        <v>74</v>
      </c>
      <c r="D10" s="22" t="s">
        <v>40</v>
      </c>
      <c r="E10" s="22" t="s">
        <v>41</v>
      </c>
      <c r="F10" s="20" t="str">
        <f t="shared" si="0"/>
        <v>Х</v>
      </c>
      <c r="G10" s="20" t="str">
        <f t="shared" si="1"/>
        <v>А</v>
      </c>
      <c r="H10" s="20" t="str">
        <f t="shared" si="2"/>
        <v>Д</v>
      </c>
      <c r="I10" s="22">
        <v>760184</v>
      </c>
      <c r="J10" s="24">
        <v>10</v>
      </c>
      <c r="K10" s="22" t="s">
        <v>42</v>
      </c>
      <c r="L10" s="26" t="s">
        <v>18</v>
      </c>
      <c r="M10" s="4">
        <v>8</v>
      </c>
      <c r="N10" s="4">
        <v>3</v>
      </c>
      <c r="O10" s="4">
        <v>8</v>
      </c>
      <c r="P10" s="4">
        <v>2</v>
      </c>
      <c r="Q10" s="4">
        <v>3</v>
      </c>
      <c r="R10" s="4">
        <v>2</v>
      </c>
      <c r="S10" s="10">
        <f t="shared" si="3"/>
        <v>26</v>
      </c>
      <c r="T10" s="12">
        <v>64</v>
      </c>
      <c r="U10" s="15">
        <f t="shared" si="4"/>
        <v>0.40625</v>
      </c>
      <c r="V10" s="11" t="str">
        <f t="shared" si="6"/>
        <v>Участник</v>
      </c>
    </row>
    <row r="11" spans="1:22" x14ac:dyDescent="0.4">
      <c r="A11" s="13">
        <v>24</v>
      </c>
      <c r="B11" s="14" t="s">
        <v>23</v>
      </c>
      <c r="C11" s="14" t="s">
        <v>73</v>
      </c>
      <c r="D11" s="14" t="s">
        <v>24</v>
      </c>
      <c r="E11" s="14" t="s">
        <v>25</v>
      </c>
      <c r="F11" s="20" t="str">
        <f t="shared" si="0"/>
        <v>М</v>
      </c>
      <c r="G11" s="20" t="str">
        <f t="shared" si="1"/>
        <v>Н</v>
      </c>
      <c r="H11" s="20" t="str">
        <f t="shared" si="2"/>
        <v>С</v>
      </c>
      <c r="I11" s="14">
        <v>760184</v>
      </c>
      <c r="J11" s="17">
        <v>10</v>
      </c>
      <c r="K11" s="14" t="s">
        <v>26</v>
      </c>
      <c r="L11" s="13" t="s">
        <v>18</v>
      </c>
      <c r="M11" s="4">
        <v>6</v>
      </c>
      <c r="N11" s="4">
        <v>0</v>
      </c>
      <c r="O11" s="4">
        <v>7</v>
      </c>
      <c r="P11" s="4">
        <v>2</v>
      </c>
      <c r="Q11" s="4">
        <v>1</v>
      </c>
      <c r="R11" s="4">
        <v>3</v>
      </c>
      <c r="S11" s="10">
        <f t="shared" si="3"/>
        <v>19</v>
      </c>
      <c r="T11" s="12">
        <v>64</v>
      </c>
      <c r="U11" s="15">
        <f t="shared" si="4"/>
        <v>0.296875</v>
      </c>
      <c r="V11" s="11" t="str">
        <f t="shared" si="6"/>
        <v>Участник</v>
      </c>
    </row>
    <row r="12" spans="1:22" x14ac:dyDescent="0.4">
      <c r="A12" s="13">
        <v>25</v>
      </c>
      <c r="B12" s="14" t="s">
        <v>27</v>
      </c>
      <c r="C12" s="14" t="s">
        <v>75</v>
      </c>
      <c r="D12" s="14" t="s">
        <v>37</v>
      </c>
      <c r="E12" s="14" t="s">
        <v>38</v>
      </c>
      <c r="F12" s="20" t="str">
        <f t="shared" si="0"/>
        <v>Т</v>
      </c>
      <c r="G12" s="20" t="str">
        <f t="shared" si="1"/>
        <v>М</v>
      </c>
      <c r="H12" s="20" t="str">
        <f t="shared" si="2"/>
        <v>А</v>
      </c>
      <c r="I12" s="27">
        <v>760184</v>
      </c>
      <c r="J12" s="23">
        <v>10</v>
      </c>
      <c r="K12" s="21" t="s">
        <v>39</v>
      </c>
      <c r="L12" s="26" t="s">
        <v>18</v>
      </c>
      <c r="M12" s="25">
        <v>6</v>
      </c>
      <c r="N12" s="25">
        <v>0</v>
      </c>
      <c r="O12" s="25">
        <v>8</v>
      </c>
      <c r="P12" s="25">
        <v>3</v>
      </c>
      <c r="Q12" s="25">
        <v>0</v>
      </c>
      <c r="R12" s="25">
        <v>2</v>
      </c>
      <c r="S12" s="10">
        <f t="shared" si="3"/>
        <v>19</v>
      </c>
      <c r="T12" s="12">
        <v>64</v>
      </c>
      <c r="U12" s="15">
        <f t="shared" si="4"/>
        <v>0.296875</v>
      </c>
      <c r="V12" s="11" t="str">
        <f t="shared" si="6"/>
        <v>Участник</v>
      </c>
    </row>
    <row r="13" spans="1:22" x14ac:dyDescent="0.4">
      <c r="A13" s="13">
        <v>27</v>
      </c>
      <c r="B13" s="14" t="s">
        <v>27</v>
      </c>
      <c r="C13" s="14" t="s">
        <v>76</v>
      </c>
      <c r="D13" s="14" t="s">
        <v>34</v>
      </c>
      <c r="E13" s="14" t="s">
        <v>35</v>
      </c>
      <c r="F13" s="20" t="str">
        <f t="shared" si="0"/>
        <v>А</v>
      </c>
      <c r="G13" s="20" t="str">
        <f t="shared" si="1"/>
        <v>И</v>
      </c>
      <c r="H13" s="20" t="str">
        <f t="shared" si="2"/>
        <v>М</v>
      </c>
      <c r="I13" s="27">
        <v>760184</v>
      </c>
      <c r="J13" s="23">
        <v>10</v>
      </c>
      <c r="K13" s="21" t="s">
        <v>36</v>
      </c>
      <c r="L13" s="26" t="s">
        <v>18</v>
      </c>
      <c r="M13" s="25">
        <v>8</v>
      </c>
      <c r="N13" s="25">
        <v>2</v>
      </c>
      <c r="O13" s="25">
        <v>6</v>
      </c>
      <c r="P13" s="25">
        <v>0</v>
      </c>
      <c r="Q13" s="25">
        <v>0</v>
      </c>
      <c r="R13" s="25">
        <v>2</v>
      </c>
      <c r="S13" s="10">
        <f t="shared" si="3"/>
        <v>18</v>
      </c>
      <c r="T13" s="12">
        <v>64</v>
      </c>
      <c r="U13" s="15">
        <f t="shared" si="4"/>
        <v>0.28125</v>
      </c>
      <c r="V13" s="11" t="str">
        <f t="shared" si="6"/>
        <v>Участник</v>
      </c>
    </row>
    <row r="14" spans="1:22" x14ac:dyDescent="0.4">
      <c r="A14" s="13">
        <v>32</v>
      </c>
      <c r="B14" s="14" t="s">
        <v>27</v>
      </c>
      <c r="C14" s="14" t="s">
        <v>71</v>
      </c>
      <c r="D14" s="14" t="s">
        <v>67</v>
      </c>
      <c r="E14" s="14" t="s">
        <v>68</v>
      </c>
      <c r="F14" s="20" t="str">
        <f t="shared" ref="F14:H16" si="7">LEFT(C14,1)</f>
        <v>К</v>
      </c>
      <c r="G14" s="20" t="str">
        <f t="shared" si="7"/>
        <v>Н</v>
      </c>
      <c r="H14" s="20" t="str">
        <f t="shared" si="7"/>
        <v>В</v>
      </c>
      <c r="I14" s="14">
        <v>760184</v>
      </c>
      <c r="J14" s="33">
        <v>11</v>
      </c>
      <c r="K14" s="14" t="s">
        <v>69</v>
      </c>
      <c r="L14" s="13" t="s">
        <v>18</v>
      </c>
      <c r="M14" s="4">
        <v>19</v>
      </c>
      <c r="N14" s="4">
        <v>15</v>
      </c>
      <c r="O14" s="4">
        <v>9</v>
      </c>
      <c r="P14" s="4">
        <v>15</v>
      </c>
      <c r="Q14" s="4">
        <v>3</v>
      </c>
      <c r="R14" s="4">
        <v>10</v>
      </c>
      <c r="S14" s="10">
        <f t="shared" si="3"/>
        <v>71</v>
      </c>
      <c r="T14" s="12">
        <v>79</v>
      </c>
      <c r="U14" s="15">
        <f t="shared" si="4"/>
        <v>0.89873417721518989</v>
      </c>
      <c r="V14" s="36" t="str">
        <f t="shared" si="6"/>
        <v>Победитель</v>
      </c>
    </row>
    <row r="15" spans="1:22" x14ac:dyDescent="0.4">
      <c r="A15" s="13">
        <v>33</v>
      </c>
      <c r="B15" s="14" t="s">
        <v>27</v>
      </c>
      <c r="C15" s="14" t="s">
        <v>73</v>
      </c>
      <c r="D15" s="14" t="s">
        <v>50</v>
      </c>
      <c r="E15" s="14" t="s">
        <v>51</v>
      </c>
      <c r="F15" s="20" t="str">
        <f t="shared" si="7"/>
        <v>М</v>
      </c>
      <c r="G15" s="20" t="str">
        <f t="shared" si="7"/>
        <v>Я</v>
      </c>
      <c r="H15" s="20" t="str">
        <f t="shared" si="7"/>
        <v>А</v>
      </c>
      <c r="I15" s="14">
        <v>760184</v>
      </c>
      <c r="J15" s="35">
        <v>11</v>
      </c>
      <c r="K15" s="14" t="s">
        <v>52</v>
      </c>
      <c r="L15" s="13" t="s">
        <v>18</v>
      </c>
      <c r="M15" s="4">
        <v>18</v>
      </c>
      <c r="N15" s="4">
        <v>12</v>
      </c>
      <c r="O15" s="4">
        <v>9</v>
      </c>
      <c r="P15" s="4">
        <v>12</v>
      </c>
      <c r="Q15" s="4">
        <v>6</v>
      </c>
      <c r="R15" s="4">
        <v>10</v>
      </c>
      <c r="S15" s="10">
        <f t="shared" ref="S15:S22" si="8">SUM(M15:R15)</f>
        <v>67</v>
      </c>
      <c r="T15" s="12">
        <v>79</v>
      </c>
      <c r="U15" s="15">
        <f t="shared" ref="U15:U22" si="9">S15/T15</f>
        <v>0.84810126582278478</v>
      </c>
      <c r="V15" s="36" t="str">
        <f t="shared" si="6"/>
        <v>Победитель</v>
      </c>
    </row>
    <row r="16" spans="1:22" x14ac:dyDescent="0.4">
      <c r="A16" s="13">
        <v>34</v>
      </c>
      <c r="B16" s="14" t="s">
        <v>27</v>
      </c>
      <c r="C16" s="14" t="s">
        <v>73</v>
      </c>
      <c r="D16" s="14" t="s">
        <v>64</v>
      </c>
      <c r="E16" s="14" t="s">
        <v>65</v>
      </c>
      <c r="F16" s="20" t="str">
        <f t="shared" si="7"/>
        <v>М</v>
      </c>
      <c r="G16" s="20" t="str">
        <f t="shared" si="7"/>
        <v>Р</v>
      </c>
      <c r="H16" s="20" t="str">
        <f t="shared" si="7"/>
        <v>Н</v>
      </c>
      <c r="I16" s="14">
        <v>760184</v>
      </c>
      <c r="J16" s="33">
        <v>11</v>
      </c>
      <c r="K16" s="14" t="s">
        <v>66</v>
      </c>
      <c r="L16" s="13" t="s">
        <v>18</v>
      </c>
      <c r="M16" s="4">
        <v>20</v>
      </c>
      <c r="N16" s="4">
        <v>12</v>
      </c>
      <c r="O16" s="4">
        <v>9</v>
      </c>
      <c r="P16" s="4">
        <v>15</v>
      </c>
      <c r="Q16" s="4">
        <v>0</v>
      </c>
      <c r="R16" s="4">
        <v>10</v>
      </c>
      <c r="S16" s="10">
        <f t="shared" si="8"/>
        <v>66</v>
      </c>
      <c r="T16" s="12">
        <v>79</v>
      </c>
      <c r="U16" s="15">
        <f t="shared" si="9"/>
        <v>0.83544303797468356</v>
      </c>
      <c r="V16" s="36" t="str">
        <f t="shared" si="6"/>
        <v>Победитель</v>
      </c>
    </row>
    <row r="17" spans="1:22" x14ac:dyDescent="0.4">
      <c r="A17" s="13">
        <v>44</v>
      </c>
      <c r="B17" s="14" t="s">
        <v>27</v>
      </c>
      <c r="C17" s="14" t="s">
        <v>73</v>
      </c>
      <c r="D17" s="14" t="s">
        <v>37</v>
      </c>
      <c r="E17" s="14" t="s">
        <v>56</v>
      </c>
      <c r="F17" s="20" t="str">
        <f>LEFT(C17,1)</f>
        <v>М</v>
      </c>
      <c r="G17" s="20" t="str">
        <f>LEFT(D17,1)</f>
        <v>М</v>
      </c>
      <c r="H17" s="20" t="str">
        <f>LEFT(E17,1)</f>
        <v>С</v>
      </c>
      <c r="I17" s="14">
        <v>760184</v>
      </c>
      <c r="J17" s="17">
        <v>11</v>
      </c>
      <c r="K17" s="14" t="s">
        <v>57</v>
      </c>
      <c r="L17" s="13" t="s">
        <v>18</v>
      </c>
      <c r="M17" s="4">
        <v>10</v>
      </c>
      <c r="N17" s="4">
        <v>5</v>
      </c>
      <c r="O17" s="4">
        <v>7</v>
      </c>
      <c r="P17" s="4">
        <v>8</v>
      </c>
      <c r="Q17" s="4">
        <v>3</v>
      </c>
      <c r="R17" s="4">
        <v>10</v>
      </c>
      <c r="S17" s="10">
        <f t="shared" si="8"/>
        <v>43</v>
      </c>
      <c r="T17" s="12">
        <v>79</v>
      </c>
      <c r="U17" s="15">
        <f t="shared" si="9"/>
        <v>0.54430379746835444</v>
      </c>
      <c r="V17" s="36" t="str">
        <f t="shared" ref="V17:V23" si="10">IF(S17&gt;75%*T17,"Победитель",IF(S17&gt;50%*T17,"Призёр","Участник"))</f>
        <v>Призёр</v>
      </c>
    </row>
    <row r="18" spans="1:22" x14ac:dyDescent="0.4">
      <c r="A18" s="13">
        <v>48</v>
      </c>
      <c r="B18" s="14" t="s">
        <v>23</v>
      </c>
      <c r="C18" s="14" t="s">
        <v>77</v>
      </c>
      <c r="D18" s="14" t="s">
        <v>61</v>
      </c>
      <c r="E18" s="14" t="s">
        <v>62</v>
      </c>
      <c r="F18" s="20" t="str">
        <f t="shared" ref="F18:F21" si="11">LEFT(C18,1)</f>
        <v>И</v>
      </c>
      <c r="G18" s="20" t="str">
        <f t="shared" ref="G18:G21" si="12">LEFT(D18,1)</f>
        <v>У</v>
      </c>
      <c r="H18" s="20" t="str">
        <f t="shared" ref="H18:H21" si="13">LEFT(E18,1)</f>
        <v>И</v>
      </c>
      <c r="I18" s="14">
        <v>760184</v>
      </c>
      <c r="J18" s="35">
        <v>11</v>
      </c>
      <c r="K18" s="14" t="s">
        <v>63</v>
      </c>
      <c r="L18" s="13" t="s">
        <v>18</v>
      </c>
      <c r="M18" s="4">
        <v>14</v>
      </c>
      <c r="N18" s="4">
        <v>4</v>
      </c>
      <c r="O18" s="4">
        <v>0</v>
      </c>
      <c r="P18" s="4">
        <v>0</v>
      </c>
      <c r="Q18" s="4">
        <v>3</v>
      </c>
      <c r="R18" s="4">
        <v>10</v>
      </c>
      <c r="S18" s="10">
        <f t="shared" si="8"/>
        <v>31</v>
      </c>
      <c r="T18" s="12">
        <v>79</v>
      </c>
      <c r="U18" s="15">
        <f t="shared" si="9"/>
        <v>0.39240506329113922</v>
      </c>
      <c r="V18" s="11" t="str">
        <f t="shared" si="10"/>
        <v>Участник</v>
      </c>
    </row>
    <row r="19" spans="1:22" x14ac:dyDescent="0.4">
      <c r="A19" s="13">
        <v>53</v>
      </c>
      <c r="B19" s="14" t="s">
        <v>23</v>
      </c>
      <c r="C19" s="14" t="s">
        <v>78</v>
      </c>
      <c r="D19" s="14" t="s">
        <v>47</v>
      </c>
      <c r="E19" s="14" t="s">
        <v>48</v>
      </c>
      <c r="F19" s="20" t="str">
        <f t="shared" si="11"/>
        <v>Е</v>
      </c>
      <c r="G19" s="20" t="str">
        <f t="shared" si="12"/>
        <v>Ю</v>
      </c>
      <c r="H19" s="20" t="str">
        <f t="shared" si="13"/>
        <v>Ю</v>
      </c>
      <c r="I19" s="14">
        <v>760184</v>
      </c>
      <c r="J19" s="17">
        <v>11</v>
      </c>
      <c r="K19" s="14" t="s">
        <v>49</v>
      </c>
      <c r="L19" s="13" t="s">
        <v>18</v>
      </c>
      <c r="M19" s="4">
        <v>7</v>
      </c>
      <c r="N19" s="4">
        <v>0</v>
      </c>
      <c r="O19" s="4">
        <v>8</v>
      </c>
      <c r="P19" s="4">
        <v>2</v>
      </c>
      <c r="Q19" s="4">
        <v>0</v>
      </c>
      <c r="R19" s="4">
        <v>5</v>
      </c>
      <c r="S19" s="10">
        <f t="shared" si="8"/>
        <v>22</v>
      </c>
      <c r="T19" s="12">
        <v>79</v>
      </c>
      <c r="U19" s="15">
        <f t="shared" si="9"/>
        <v>0.27848101265822783</v>
      </c>
      <c r="V19" s="11" t="str">
        <f t="shared" si="10"/>
        <v>Участник</v>
      </c>
    </row>
    <row r="20" spans="1:22" x14ac:dyDescent="0.4">
      <c r="A20" s="13">
        <v>54</v>
      </c>
      <c r="B20" s="14" t="s">
        <v>27</v>
      </c>
      <c r="C20" s="14" t="s">
        <v>74</v>
      </c>
      <c r="D20" s="14" t="s">
        <v>44</v>
      </c>
      <c r="E20" s="14" t="s">
        <v>45</v>
      </c>
      <c r="F20" s="20" t="str">
        <f t="shared" si="11"/>
        <v>Х</v>
      </c>
      <c r="G20" s="20" t="str">
        <f t="shared" si="12"/>
        <v>Д</v>
      </c>
      <c r="H20" s="20" t="str">
        <f t="shared" si="13"/>
        <v>А</v>
      </c>
      <c r="I20" s="14">
        <v>760184</v>
      </c>
      <c r="J20" s="17">
        <v>11</v>
      </c>
      <c r="K20" s="14" t="s">
        <v>46</v>
      </c>
      <c r="L20" s="13" t="s">
        <v>18</v>
      </c>
      <c r="M20" s="4">
        <v>3</v>
      </c>
      <c r="N20" s="4">
        <v>0</v>
      </c>
      <c r="O20" s="4">
        <v>8</v>
      </c>
      <c r="P20" s="4">
        <v>8</v>
      </c>
      <c r="Q20" s="4">
        <v>3</v>
      </c>
      <c r="R20" s="4">
        <v>0</v>
      </c>
      <c r="S20" s="10">
        <f t="shared" si="8"/>
        <v>22</v>
      </c>
      <c r="T20" s="12">
        <v>79</v>
      </c>
      <c r="U20" s="15">
        <f t="shared" si="9"/>
        <v>0.27848101265822783</v>
      </c>
      <c r="V20" s="11" t="str">
        <f t="shared" si="10"/>
        <v>Участник</v>
      </c>
    </row>
    <row r="21" spans="1:22" x14ac:dyDescent="0.4">
      <c r="A21" s="13">
        <v>55</v>
      </c>
      <c r="B21" s="14" t="s">
        <v>23</v>
      </c>
      <c r="C21" s="14" t="s">
        <v>79</v>
      </c>
      <c r="D21" s="14" t="s">
        <v>53</v>
      </c>
      <c r="E21" s="14" t="s">
        <v>54</v>
      </c>
      <c r="F21" s="20" t="str">
        <f t="shared" si="11"/>
        <v>Л</v>
      </c>
      <c r="G21" s="20" t="str">
        <f t="shared" si="12"/>
        <v>А</v>
      </c>
      <c r="H21" s="20" t="str">
        <f t="shared" si="13"/>
        <v>В</v>
      </c>
      <c r="I21" s="14">
        <v>760184</v>
      </c>
      <c r="J21" s="17">
        <v>11</v>
      </c>
      <c r="K21" s="14" t="s">
        <v>55</v>
      </c>
      <c r="L21" s="13" t="s">
        <v>18</v>
      </c>
      <c r="M21" s="4">
        <v>9</v>
      </c>
      <c r="N21" s="4">
        <v>3</v>
      </c>
      <c r="O21" s="4">
        <v>9</v>
      </c>
      <c r="P21" s="4">
        <v>0</v>
      </c>
      <c r="Q21" s="4">
        <v>0</v>
      </c>
      <c r="R21" s="4">
        <v>0</v>
      </c>
      <c r="S21" s="10">
        <f t="shared" si="8"/>
        <v>21</v>
      </c>
      <c r="T21" s="12">
        <v>79</v>
      </c>
      <c r="U21" s="15">
        <f t="shared" si="9"/>
        <v>0.26582278481012656</v>
      </c>
      <c r="V21" s="11" t="str">
        <f t="shared" si="10"/>
        <v>Участник</v>
      </c>
    </row>
    <row r="22" spans="1:22" x14ac:dyDescent="0.4">
      <c r="A22" s="32">
        <v>64</v>
      </c>
      <c r="B22" s="33" t="s">
        <v>27</v>
      </c>
      <c r="C22" s="33" t="s">
        <v>76</v>
      </c>
      <c r="D22" s="33" t="s">
        <v>28</v>
      </c>
      <c r="E22" s="33" t="s">
        <v>38</v>
      </c>
      <c r="F22" s="33" t="str">
        <f t="shared" ref="F22:F23" si="14">LEFT(C22,1)</f>
        <v>А</v>
      </c>
      <c r="G22" s="33" t="str">
        <f t="shared" ref="G22:G23" si="15">LEFT(D22,1)</f>
        <v>И</v>
      </c>
      <c r="H22" s="33" t="str">
        <f t="shared" ref="H22:H23" si="16">LEFT(E22,1)</f>
        <v>А</v>
      </c>
      <c r="I22" s="33">
        <v>760184</v>
      </c>
      <c r="J22" s="35">
        <v>11</v>
      </c>
      <c r="K22" s="33" t="s">
        <v>43</v>
      </c>
      <c r="L22" s="32" t="s">
        <v>18</v>
      </c>
      <c r="M22" s="28">
        <v>9</v>
      </c>
      <c r="N22" s="28">
        <v>0</v>
      </c>
      <c r="O22" s="28">
        <v>7</v>
      </c>
      <c r="P22" s="28">
        <v>0</v>
      </c>
      <c r="Q22" s="28">
        <v>0</v>
      </c>
      <c r="R22" s="28">
        <v>0</v>
      </c>
      <c r="S22" s="29">
        <f t="shared" si="8"/>
        <v>16</v>
      </c>
      <c r="T22" s="31">
        <v>79</v>
      </c>
      <c r="U22" s="34">
        <f t="shared" si="9"/>
        <v>0.20253164556962025</v>
      </c>
      <c r="V22" s="30" t="str">
        <f t="shared" si="10"/>
        <v>Участник</v>
      </c>
    </row>
    <row r="23" spans="1:22" x14ac:dyDescent="0.4">
      <c r="A23" s="32">
        <v>67</v>
      </c>
      <c r="B23" s="33" t="s">
        <v>27</v>
      </c>
      <c r="C23" s="33" t="s">
        <v>79</v>
      </c>
      <c r="D23" s="33" t="s">
        <v>58</v>
      </c>
      <c r="E23" s="33" t="s">
        <v>59</v>
      </c>
      <c r="F23" s="33" t="str">
        <f t="shared" si="14"/>
        <v>Л</v>
      </c>
      <c r="G23" s="33" t="str">
        <f t="shared" si="15"/>
        <v>И</v>
      </c>
      <c r="H23" s="33" t="str">
        <f t="shared" si="16"/>
        <v>В</v>
      </c>
      <c r="I23" s="33">
        <v>760184</v>
      </c>
      <c r="J23" s="35">
        <v>11</v>
      </c>
      <c r="K23" s="33" t="s">
        <v>60</v>
      </c>
      <c r="L23" s="32" t="s">
        <v>18</v>
      </c>
      <c r="M23" s="28">
        <v>6</v>
      </c>
      <c r="N23" s="28">
        <v>0</v>
      </c>
      <c r="O23" s="28">
        <v>6</v>
      </c>
      <c r="P23" s="28">
        <v>2</v>
      </c>
      <c r="Q23" s="28">
        <v>0</v>
      </c>
      <c r="R23" s="28">
        <v>0</v>
      </c>
      <c r="S23" s="29">
        <f t="shared" ref="S23" si="17">SUM(M23:R23)</f>
        <v>14</v>
      </c>
      <c r="T23" s="31">
        <v>79</v>
      </c>
      <c r="U23" s="34">
        <f t="shared" ref="U23" si="18">S23/T23</f>
        <v>0.17721518987341772</v>
      </c>
      <c r="V23" s="30" t="str">
        <f t="shared" si="10"/>
        <v>Участник</v>
      </c>
    </row>
  </sheetData>
  <sortState ref="B8:V79">
    <sortCondition ref="J8:J79"/>
    <sortCondition ref="V8:V79"/>
    <sortCondition descending="1" ref="S8:S79"/>
  </sortState>
  <mergeCells count="24">
    <mergeCell ref="V5:V7"/>
    <mergeCell ref="I5:I7"/>
    <mergeCell ref="J5:J7"/>
    <mergeCell ref="K5:K7"/>
    <mergeCell ref="U5:U7"/>
    <mergeCell ref="L5:L7"/>
    <mergeCell ref="M5:R5"/>
    <mergeCell ref="M6:M7"/>
    <mergeCell ref="N6:N7"/>
    <mergeCell ref="O6:O7"/>
    <mergeCell ref="T5:T7"/>
    <mergeCell ref="S5:S7"/>
    <mergeCell ref="R6:R7"/>
    <mergeCell ref="F5:F7"/>
    <mergeCell ref="G5:G7"/>
    <mergeCell ref="H5:H7"/>
    <mergeCell ref="P6:P7"/>
    <mergeCell ref="Q6:Q7"/>
    <mergeCell ref="A4:D4"/>
    <mergeCell ref="A5:A7"/>
    <mergeCell ref="C5:C7"/>
    <mergeCell ref="D5:D7"/>
    <mergeCell ref="E5:E7"/>
    <mergeCell ref="B5:B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 9-11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N. S. Bolshakova</cp:lastModifiedBy>
  <cp:lastPrinted>2023-10-03T10:00:14Z</cp:lastPrinted>
  <dcterms:created xsi:type="dcterms:W3CDTF">2018-08-16T12:42:27Z</dcterms:created>
  <dcterms:modified xsi:type="dcterms:W3CDTF">2023-10-03T10:04:10Z</dcterms:modified>
</cp:coreProperties>
</file>