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achers\Большакова\tutor\Завуч\Завуч\2023-2024\Олимпиада 2023-2024\ШЭ\Результаты общие\На сайт\"/>
    </mc:Choice>
  </mc:AlternateContent>
  <bookViews>
    <workbookView xWindow="-110" yWindow="-110" windowWidth="23260" windowHeight="12580"/>
  </bookViews>
  <sheets>
    <sheet name="ИСТОРИЯ" sheetId="1" r:id="rId1"/>
  </sheets>
  <definedNames>
    <definedName name="_xlnm._FilterDatabase" localSheetId="0" hidden="1">ИСТОРИЯ!$A$3:$AE$11</definedName>
  </definedNames>
  <calcPr calcId="162913"/>
</workbook>
</file>

<file path=xl/calcChain.xml><?xml version="1.0" encoding="utf-8"?>
<calcChain xmlns="http://schemas.openxmlformats.org/spreadsheetml/2006/main">
  <c r="F8" i="1" l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AB10" i="1" l="1"/>
  <c r="AB11" i="1"/>
  <c r="AE11" i="1" s="1"/>
  <c r="AB12" i="1"/>
  <c r="AE12" i="1" s="1"/>
  <c r="AB14" i="1"/>
  <c r="AB13" i="1"/>
  <c r="AE13" i="1" s="1"/>
  <c r="AB8" i="1"/>
  <c r="AB9" i="1"/>
  <c r="AE9" i="1" s="1"/>
  <c r="AB22" i="1"/>
  <c r="AD22" i="1" s="1"/>
  <c r="AB26" i="1"/>
  <c r="AE26" i="1" s="1"/>
  <c r="AB28" i="1"/>
  <c r="AB27" i="1"/>
  <c r="AD27" i="1" s="1"/>
  <c r="AB24" i="1"/>
  <c r="AE24" i="1" s="1"/>
  <c r="AB25" i="1"/>
  <c r="AE25" i="1" s="1"/>
  <c r="AB23" i="1"/>
  <c r="AE23" i="1" s="1"/>
  <c r="AB33" i="1"/>
  <c r="AE33" i="1" s="1"/>
  <c r="AB29" i="1"/>
  <c r="AB34" i="1"/>
  <c r="AE34" i="1" s="1"/>
  <c r="AB31" i="1"/>
  <c r="AB30" i="1"/>
  <c r="AE30" i="1" s="1"/>
  <c r="AB32" i="1"/>
  <c r="AE32" i="1" s="1"/>
  <c r="AB35" i="1"/>
  <c r="AE35" i="1" s="1"/>
  <c r="AB43" i="1"/>
  <c r="AB42" i="1"/>
  <c r="AE42" i="1" s="1"/>
  <c r="AB36" i="1"/>
  <c r="AB40" i="1"/>
  <c r="AB39" i="1"/>
  <c r="AB37" i="1"/>
  <c r="AB38" i="1"/>
  <c r="AB44" i="1"/>
  <c r="AD44" i="1" s="1"/>
  <c r="AB41" i="1"/>
  <c r="AE41" i="1" s="1"/>
  <c r="AB46" i="1"/>
  <c r="AB45" i="1"/>
  <c r="AD45" i="1" s="1"/>
  <c r="AB47" i="1"/>
  <c r="AB48" i="1"/>
  <c r="AE48" i="1" s="1"/>
  <c r="AB49" i="1"/>
  <c r="AE49" i="1" s="1"/>
  <c r="AB19" i="1"/>
  <c r="AB21" i="1"/>
  <c r="AE21" i="1" s="1"/>
  <c r="AB16" i="1"/>
  <c r="AE16" i="1" s="1"/>
  <c r="AB17" i="1"/>
  <c r="AB18" i="1"/>
  <c r="AD18" i="1" s="1"/>
  <c r="AB20" i="1"/>
  <c r="AE20" i="1" s="1"/>
  <c r="AB15" i="1"/>
  <c r="AE15" i="1" s="1"/>
  <c r="AD48" i="1" l="1"/>
  <c r="AE18" i="1"/>
  <c r="AD32" i="1"/>
  <c r="AE22" i="1"/>
  <c r="AD13" i="1"/>
  <c r="AD11" i="1"/>
  <c r="AD38" i="1"/>
  <c r="AD30" i="1"/>
  <c r="AD41" i="1"/>
  <c r="AD34" i="1"/>
  <c r="AE27" i="1"/>
  <c r="AD15" i="1"/>
  <c r="AD39" i="1"/>
  <c r="AD26" i="1"/>
  <c r="AD25" i="1"/>
  <c r="AD35" i="1"/>
  <c r="AD9" i="1"/>
  <c r="AE47" i="1"/>
  <c r="AD47" i="1"/>
  <c r="AE29" i="1"/>
  <c r="AD29" i="1"/>
  <c r="AD46" i="1"/>
  <c r="AD21" i="1"/>
  <c r="AD8" i="1"/>
  <c r="AE44" i="1"/>
  <c r="AD17" i="1"/>
  <c r="AE17" i="1"/>
  <c r="AE43" i="1"/>
  <c r="AD43" i="1"/>
  <c r="AE14" i="1"/>
  <c r="AD14" i="1"/>
  <c r="AE19" i="1"/>
  <c r="AD19" i="1"/>
  <c r="AE36" i="1"/>
  <c r="AD36" i="1"/>
  <c r="AE10" i="1"/>
  <c r="AD10" i="1"/>
  <c r="AD49" i="1"/>
  <c r="AD40" i="1"/>
  <c r="AD23" i="1"/>
  <c r="AD31" i="1"/>
  <c r="AE31" i="1"/>
  <c r="AD24" i="1"/>
  <c r="AD37" i="1"/>
  <c r="AD28" i="1"/>
  <c r="AE28" i="1"/>
  <c r="AD20" i="1"/>
  <c r="AD42" i="1"/>
  <c r="AD33" i="1"/>
  <c r="AD16" i="1"/>
  <c r="AD12" i="1"/>
</calcChain>
</file>

<file path=xl/sharedStrings.xml><?xml version="1.0" encoding="utf-8"?>
<sst xmlns="http://schemas.openxmlformats.org/spreadsheetml/2006/main" count="291" uniqueCount="185">
  <si>
    <t>№ п/п</t>
  </si>
  <si>
    <t>Фамилия</t>
  </si>
  <si>
    <t>Имя</t>
  </si>
  <si>
    <t>Отчество</t>
  </si>
  <si>
    <t>МАХ балл</t>
  </si>
  <si>
    <t>Общий балл</t>
  </si>
  <si>
    <t>Пол (Ж/М)</t>
  </si>
  <si>
    <t>Статус</t>
  </si>
  <si>
    <t>№1</t>
  </si>
  <si>
    <t>№3</t>
  </si>
  <si>
    <t>№4</t>
  </si>
  <si>
    <t>№5</t>
  </si>
  <si>
    <t>% выполнения</t>
  </si>
  <si>
    <t>№6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</si>
  <si>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</si>
  <si>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</si>
  <si>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</si>
  <si>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</si>
  <si>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</si>
  <si>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Итоговая ведомость школьного этапа</t>
  </si>
  <si>
    <t>№ 2</t>
  </si>
  <si>
    <t>№7</t>
  </si>
  <si>
    <t>№8</t>
  </si>
  <si>
    <t>№9</t>
  </si>
  <si>
    <t>№10</t>
  </si>
  <si>
    <t>ИСТОРИЯ</t>
  </si>
  <si>
    <t>«20» октября 2023 г.</t>
  </si>
  <si>
    <t>№11</t>
  </si>
  <si>
    <t>№12</t>
  </si>
  <si>
    <t>№13</t>
  </si>
  <si>
    <t>№14</t>
  </si>
  <si>
    <t>№15</t>
  </si>
  <si>
    <t>Владимирович</t>
  </si>
  <si>
    <t>Иван</t>
  </si>
  <si>
    <t>Сергеевич</t>
  </si>
  <si>
    <t>Дмитрий</t>
  </si>
  <si>
    <t>Васильевич</t>
  </si>
  <si>
    <t>Сергеевна</t>
  </si>
  <si>
    <t>Артем</t>
  </si>
  <si>
    <t>Александрович</t>
  </si>
  <si>
    <t>Анастасия</t>
  </si>
  <si>
    <t>И0501</t>
  </si>
  <si>
    <t>И0502</t>
  </si>
  <si>
    <t>И0601</t>
  </si>
  <si>
    <t>И0602</t>
  </si>
  <si>
    <t>Юрьевна</t>
  </si>
  <si>
    <t>И0701</t>
  </si>
  <si>
    <t>И0901</t>
  </si>
  <si>
    <t>Юрьевич</t>
  </si>
  <si>
    <t>Полина</t>
  </si>
  <si>
    <t>Алексеевна</t>
  </si>
  <si>
    <t>И1101</t>
  </si>
  <si>
    <t>ж</t>
  </si>
  <si>
    <t>И1102</t>
  </si>
  <si>
    <t>И1103</t>
  </si>
  <si>
    <t>И1104</t>
  </si>
  <si>
    <t>Карина</t>
  </si>
  <si>
    <t>И1105</t>
  </si>
  <si>
    <t>м</t>
  </si>
  <si>
    <t>Дмитриевич</t>
  </si>
  <si>
    <t>И1001</t>
  </si>
  <si>
    <t>Ксения</t>
  </si>
  <si>
    <t>Дмитриевна</t>
  </si>
  <si>
    <t>И1002</t>
  </si>
  <si>
    <t>И1004</t>
  </si>
  <si>
    <t>И1005</t>
  </si>
  <si>
    <t>Олеговна</t>
  </si>
  <si>
    <t>И1006</t>
  </si>
  <si>
    <t>Таисия</t>
  </si>
  <si>
    <t>Ивановна</t>
  </si>
  <si>
    <t>Александра</t>
  </si>
  <si>
    <t>Кристина</t>
  </si>
  <si>
    <t>Ильинична</t>
  </si>
  <si>
    <t>И0801</t>
  </si>
  <si>
    <t>И0802</t>
  </si>
  <si>
    <t>Борисова</t>
  </si>
  <si>
    <t>И0803</t>
  </si>
  <si>
    <t>Ирина</t>
  </si>
  <si>
    <t>И0804</t>
  </si>
  <si>
    <t>София</t>
  </si>
  <si>
    <t>И0805</t>
  </si>
  <si>
    <t>Миронова</t>
  </si>
  <si>
    <t>И0806</t>
  </si>
  <si>
    <t>Андреевна</t>
  </si>
  <si>
    <t>Варвара</t>
  </si>
  <si>
    <t>Вадимовна</t>
  </si>
  <si>
    <t>И0702</t>
  </si>
  <si>
    <t>Олегович</t>
  </si>
  <si>
    <t>И0703</t>
  </si>
  <si>
    <t>И0704</t>
  </si>
  <si>
    <t>И0705</t>
  </si>
  <si>
    <t>И0706</t>
  </si>
  <si>
    <t>И0707</t>
  </si>
  <si>
    <t>Алена</t>
  </si>
  <si>
    <t>Максимович</t>
  </si>
  <si>
    <t>И0603</t>
  </si>
  <si>
    <t>И0604</t>
  </si>
  <si>
    <t>И0605</t>
  </si>
  <si>
    <t>И0607</t>
  </si>
  <si>
    <t>Мария</t>
  </si>
  <si>
    <t>Вадимович</t>
  </si>
  <si>
    <t>Алексеевич</t>
  </si>
  <si>
    <t>Арина</t>
  </si>
  <si>
    <t>Илья</t>
  </si>
  <si>
    <t>Борисовна</t>
  </si>
  <si>
    <t>Даниил</t>
  </si>
  <si>
    <t>И0504</t>
  </si>
  <si>
    <t>Руслан</t>
  </si>
  <si>
    <t>И0505</t>
  </si>
  <si>
    <t>И0506</t>
  </si>
  <si>
    <t>И0507</t>
  </si>
  <si>
    <t>Максим</t>
  </si>
  <si>
    <t>Кирилл</t>
  </si>
  <si>
    <t>Егор</t>
  </si>
  <si>
    <t>И0503</t>
  </si>
  <si>
    <t>Милана</t>
  </si>
  <si>
    <t>Арсений</t>
  </si>
  <si>
    <t>Владислав</t>
  </si>
  <si>
    <t>Анатольевич</t>
  </si>
  <si>
    <t>Клсс</t>
  </si>
  <si>
    <t>И0606</t>
  </si>
  <si>
    <t>Иванов</t>
  </si>
  <si>
    <t>Степан</t>
  </si>
  <si>
    <t>Филатова</t>
  </si>
  <si>
    <t>Чертакова</t>
  </si>
  <si>
    <t>Трухачёв</t>
  </si>
  <si>
    <t>Макарий</t>
  </si>
  <si>
    <t>Кондур</t>
  </si>
  <si>
    <t>Хамразович</t>
  </si>
  <si>
    <t>Котюнина</t>
  </si>
  <si>
    <t>Эвелина</t>
  </si>
  <si>
    <t xml:space="preserve">Файзулин </t>
  </si>
  <si>
    <t>Расимович</t>
  </si>
  <si>
    <t>Кудряшова</t>
  </si>
  <si>
    <t>Ижик</t>
  </si>
  <si>
    <t>Пикалёв</t>
  </si>
  <si>
    <t>Глеб</t>
  </si>
  <si>
    <t>Севостьянов</t>
  </si>
  <si>
    <t>Лызлов</t>
  </si>
  <si>
    <t>Маймескул</t>
  </si>
  <si>
    <t>Кондратьев</t>
  </si>
  <si>
    <t>Зубков</t>
  </si>
  <si>
    <t>Сосновская</t>
  </si>
  <si>
    <t>Марфа</t>
  </si>
  <si>
    <t>Кузина</t>
  </si>
  <si>
    <t>Клавдия</t>
  </si>
  <si>
    <t>Ильязовна</t>
  </si>
  <si>
    <t>Брындина</t>
  </si>
  <si>
    <t>Догадаева</t>
  </si>
  <si>
    <t>Ярослава</t>
  </si>
  <si>
    <t>Павлова</t>
  </si>
  <si>
    <t>Зарайский</t>
  </si>
  <si>
    <t>Ивахненко</t>
  </si>
  <si>
    <t>Константинович</t>
  </si>
  <si>
    <t>Герман</t>
  </si>
  <si>
    <t>Федченко</t>
  </si>
  <si>
    <t>Данииловна</t>
  </si>
  <si>
    <t>Алексеев</t>
  </si>
  <si>
    <t>Алимова</t>
  </si>
  <si>
    <t xml:space="preserve">Грошев </t>
  </si>
  <si>
    <t>И1007</t>
  </si>
  <si>
    <t>Горохов</t>
  </si>
  <si>
    <t>И1008</t>
  </si>
  <si>
    <t>Зизин</t>
  </si>
  <si>
    <t>И1009</t>
  </si>
  <si>
    <t>Реберг</t>
  </si>
  <si>
    <t>И1010</t>
  </si>
  <si>
    <t>Антошин</t>
  </si>
  <si>
    <t>Хритин</t>
  </si>
  <si>
    <t>Груздева</t>
  </si>
  <si>
    <t>Алексееевна</t>
  </si>
  <si>
    <t>Ламзиков</t>
  </si>
  <si>
    <t>Игнат</t>
  </si>
  <si>
    <t>Казанкова</t>
  </si>
  <si>
    <t>Будаева</t>
  </si>
  <si>
    <t>Матющенко</t>
  </si>
  <si>
    <t>Аветисян</t>
  </si>
  <si>
    <t>Мариам</t>
  </si>
  <si>
    <t>Нверовна</t>
  </si>
  <si>
    <t>Бабакова</t>
  </si>
  <si>
    <t>Лидия</t>
  </si>
  <si>
    <t>Арденова</t>
  </si>
  <si>
    <t>Хачатрян</t>
  </si>
  <si>
    <t>Вааговна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</si>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</sst>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6" formatCode="[$-419]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 Cyr1"/>
      <charset val="204"/>
    </font>
    <font>
      <sz val="10"/>
      <color rgb="FF000000"/>
      <name val="Arial Cyr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6" fillId="0" borderId="0"/>
    <xf numFmtId="0" fontId="9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4" fillId="0" borderId="0"/>
    <xf numFmtId="0" fontId="3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0" fontId="15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6" fontId="11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0" fontId="17" fillId="0" borderId="0"/>
    <xf numFmtId="164" fontId="11" fillId="0" borderId="0"/>
    <xf numFmtId="164" fontId="18" fillId="0" borderId="0"/>
    <xf numFmtId="164" fontId="11" fillId="0" borderId="0"/>
    <xf numFmtId="164" fontId="11" fillId="0" borderId="0"/>
    <xf numFmtId="164" fontId="19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0" applyFont="1" applyFill="1"/>
    <xf numFmtId="1" fontId="5" fillId="0" borderId="0" xfId="0" applyNumberFormat="1" applyFont="1" applyFill="1"/>
    <xf numFmtId="49" fontId="5" fillId="0" borderId="0" xfId="0" applyNumberFormat="1" applyFont="1" applyFill="1"/>
    <xf numFmtId="0" fontId="12" fillId="0" borderId="0" xfId="0" applyFont="1" applyFill="1"/>
    <xf numFmtId="0" fontId="5" fillId="0" borderId="0" xfId="0" applyFont="1" applyFill="1" applyAlignment="1">
      <alignment vertical="distributed"/>
    </xf>
    <xf numFmtId="0" fontId="5" fillId="0" borderId="1" xfId="0" applyFont="1" applyFill="1" applyBorder="1"/>
    <xf numFmtId="1" fontId="5" fillId="0" borderId="1" xfId="0" applyNumberFormat="1" applyFont="1" applyFill="1" applyBorder="1"/>
    <xf numFmtId="0" fontId="8" fillId="0" borderId="1" xfId="1" applyFont="1" applyFill="1" applyBorder="1"/>
    <xf numFmtId="9" fontId="7" fillId="0" borderId="1" xfId="13" applyFont="1" applyFill="1" applyBorder="1" applyAlignment="1"/>
    <xf numFmtId="0" fontId="7" fillId="0" borderId="1" xfId="0" applyFont="1" applyFill="1" applyBorder="1"/>
    <xf numFmtId="0" fontId="20" fillId="0" borderId="1" xfId="0" applyFont="1" applyFill="1" applyBorder="1"/>
    <xf numFmtId="49" fontId="5" fillId="0" borderId="1" xfId="0" applyNumberFormat="1" applyFont="1" applyFill="1" applyBorder="1"/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1" fontId="5" fillId="0" borderId="6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2" fillId="0" borderId="0" xfId="0" applyFont="1" applyFill="1"/>
    <xf numFmtId="0" fontId="5" fillId="0" borderId="0" xfId="0" applyFont="1" applyFill="1"/>
  </cellXfs>
  <cellStyles count="45">
    <cellStyle name="Excel Built-in Normal" xfId="6"/>
    <cellStyle name="Excel Built-in Normal 1" xfId="7"/>
    <cellStyle name="Excel Built-in Normal 1 2" xfId="16"/>
    <cellStyle name="Excel Built-in Normal 2" xfId="5"/>
    <cellStyle name="Excel Built-in Normal 2 2" xfId="17"/>
    <cellStyle name="Excel Built-in Normal 3" xfId="18"/>
    <cellStyle name="Excel Built-in Normal 4" xfId="15"/>
    <cellStyle name="Excel Built-in Percent" xfId="19"/>
    <cellStyle name="Heading" xfId="20"/>
    <cellStyle name="Heading1" xfId="21"/>
    <cellStyle name="Result" xfId="22"/>
    <cellStyle name="Result2" xfId="23"/>
    <cellStyle name="TableStyleLight1" xfId="8"/>
    <cellStyle name="TableStyleLight1 2" xfId="24"/>
    <cellStyle name="Обычный" xfId="0" builtinId="0"/>
    <cellStyle name="Обычный 2" xfId="2"/>
    <cellStyle name="Обычный 2 2" xfId="25"/>
    <cellStyle name="Обычный 3" xfId="4"/>
    <cellStyle name="Обычный 3 2" xfId="11"/>
    <cellStyle name="Обычный 3 2 2" xfId="27"/>
    <cellStyle name="Обычный 3 2 3" xfId="34"/>
    <cellStyle name="Обычный 3 2 4" xfId="43"/>
    <cellStyle name="Обычный 3 3" xfId="26"/>
    <cellStyle name="Обычный 3 4" xfId="37"/>
    <cellStyle name="Обычный 3 5" xfId="40"/>
    <cellStyle name="Обычный 4" xfId="1"/>
    <cellStyle name="Обычный 4 2" xfId="28"/>
    <cellStyle name="Обычный 5" xfId="3"/>
    <cellStyle name="Обычный 5 2" xfId="10"/>
    <cellStyle name="Обычный 5 2 2" xfId="30"/>
    <cellStyle name="Обычный 5 2 3" xfId="35"/>
    <cellStyle name="Обычный 5 2 4" xfId="42"/>
    <cellStyle name="Обычный 5 3" xfId="29"/>
    <cellStyle name="Обычный 5 4" xfId="38"/>
    <cellStyle name="Обычный 5 5" xfId="39"/>
    <cellStyle name="Обычный 6" xfId="9"/>
    <cellStyle name="Обычный 6 2" xfId="12"/>
    <cellStyle name="Обычный 6 2 2" xfId="32"/>
    <cellStyle name="Обычный 6 2 3" xfId="33"/>
    <cellStyle name="Обычный 6 2 4" xfId="44"/>
    <cellStyle name="Обычный 6 3" xfId="31"/>
    <cellStyle name="Обычный 6 4" xfId="36"/>
    <cellStyle name="Обычный 6 5" xfId="41"/>
    <cellStyle name="Обычный 7" xfId="14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49"/>
  <sheetViews>
    <sheetView tabSelected="1" zoomScale="70" zoomScaleNormal="70" workbookViewId="0">
      <selection activeCell="L1" sqref="L1:L1048576"/>
    </sheetView>
  </sheetViews>
  <sheetFormatPr defaultColWidth="9.08984375" defaultRowHeight="18"/>
  <cols>
    <col min="1" max="1" width="7.453125" style="1" customWidth="1"/>
    <col min="2" max="2" width="6.90625" style="1" hidden="1" customWidth="1"/>
    <col min="3" max="3" width="20.36328125" style="1" customWidth="1"/>
    <col min="4" max="4" width="18" style="1" hidden="1" customWidth="1"/>
    <col min="5" max="5" width="22.08984375" style="1" hidden="1" customWidth="1"/>
    <col min="6" max="6" width="4.08984375" style="1" hidden="1" customWidth="1"/>
    <col min="7" max="8" width="4.08984375" style="1" customWidth="1"/>
    <col min="9" max="9" width="13.08984375" style="1" customWidth="1"/>
    <col min="10" max="10" width="8.08984375" style="2" customWidth="1"/>
    <col min="11" max="11" width="12.36328125" style="1" hidden="1" customWidth="1"/>
    <col min="12" max="12" width="25.6328125" style="1" hidden="1" customWidth="1"/>
    <col min="13" max="22" width="6.08984375" style="1" customWidth="1"/>
    <col min="23" max="26" width="6" style="1" customWidth="1"/>
    <col min="27" max="27" width="6.08984375" style="1" customWidth="1"/>
    <col min="28" max="28" width="10.08984375" style="3" customWidth="1"/>
    <col min="29" max="30" width="10" style="1" customWidth="1"/>
    <col min="31" max="31" width="12.54296875" style="3" customWidth="1"/>
    <col min="32" max="16384" width="9.08984375" style="1"/>
  </cols>
  <sheetData>
    <row r="3" spans="1:31">
      <c r="A3" s="1" t="s">
        <v>19</v>
      </c>
      <c r="K3" s="4"/>
      <c r="L3" s="4" t="s">
        <v>25</v>
      </c>
    </row>
    <row r="4" spans="1:31">
      <c r="A4" s="24" t="s">
        <v>26</v>
      </c>
      <c r="B4" s="25"/>
      <c r="C4" s="25"/>
      <c r="D4" s="25"/>
    </row>
    <row r="5" spans="1:31" s="5" customFormat="1" ht="22.5" customHeight="1">
      <c r="A5" s="16" t="s">
        <v>0</v>
      </c>
      <c r="B5" s="16" t="s">
        <v>6</v>
      </c>
      <c r="C5" s="16" t="s">
        <v>1</v>
      </c>
      <c r="D5" s="16" t="s">
        <v>2</v>
      </c>
      <c r="E5" s="16" t="s">
        <v>3</v>
      </c>
      <c r="F5" s="16"/>
      <c r="G5" s="16"/>
      <c r="H5" s="16"/>
      <c r="I5" s="16" t="s">
        <v>18</v>
      </c>
      <c r="J5" s="19" t="s">
        <v>119</v>
      </c>
      <c r="K5" s="16" t="s">
        <v>17</v>
      </c>
      <c r="L5" s="16" t="s">
        <v>15</v>
      </c>
      <c r="M5" s="22" t="s">
        <v>14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13" t="s">
        <v>5</v>
      </c>
      <c r="AC5" s="16" t="s">
        <v>4</v>
      </c>
      <c r="AD5" s="16" t="s">
        <v>12</v>
      </c>
      <c r="AE5" s="13" t="s">
        <v>7</v>
      </c>
    </row>
    <row r="6" spans="1:31" s="5" customFormat="1" ht="16.5" customHeight="1">
      <c r="A6" s="17"/>
      <c r="B6" s="17"/>
      <c r="C6" s="17"/>
      <c r="D6" s="17"/>
      <c r="E6" s="17"/>
      <c r="F6" s="17"/>
      <c r="G6" s="17"/>
      <c r="H6" s="17"/>
      <c r="I6" s="17"/>
      <c r="J6" s="20"/>
      <c r="K6" s="17"/>
      <c r="L6" s="17"/>
      <c r="M6" s="16" t="s">
        <v>8</v>
      </c>
      <c r="N6" s="16" t="s">
        <v>20</v>
      </c>
      <c r="O6" s="16" t="s">
        <v>9</v>
      </c>
      <c r="P6" s="16" t="s">
        <v>10</v>
      </c>
      <c r="Q6" s="16" t="s">
        <v>11</v>
      </c>
      <c r="R6" s="16" t="s">
        <v>13</v>
      </c>
      <c r="S6" s="16" t="s">
        <v>21</v>
      </c>
      <c r="T6" s="16" t="s">
        <v>22</v>
      </c>
      <c r="U6" s="16" t="s">
        <v>23</v>
      </c>
      <c r="V6" s="16" t="s">
        <v>24</v>
      </c>
      <c r="W6" s="16" t="s">
        <v>27</v>
      </c>
      <c r="X6" s="16" t="s">
        <v>28</v>
      </c>
      <c r="Y6" s="16" t="s">
        <v>29</v>
      </c>
      <c r="Z6" s="16" t="s">
        <v>30</v>
      </c>
      <c r="AA6" s="16" t="s">
        <v>31</v>
      </c>
      <c r="AB6" s="14"/>
      <c r="AC6" s="17"/>
      <c r="AD6" s="17"/>
      <c r="AE6" s="14"/>
    </row>
    <row r="7" spans="1:31" s="5" customFormat="1">
      <c r="A7" s="18"/>
      <c r="B7" s="18"/>
      <c r="C7" s="18"/>
      <c r="D7" s="18"/>
      <c r="E7" s="18"/>
      <c r="F7" s="18"/>
      <c r="G7" s="18"/>
      <c r="H7" s="18"/>
      <c r="I7" s="18"/>
      <c r="J7" s="21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5"/>
      <c r="AC7" s="18"/>
      <c r="AD7" s="18"/>
      <c r="AE7" s="15"/>
    </row>
    <row r="8" spans="1:31">
      <c r="A8" s="6">
        <v>26</v>
      </c>
      <c r="B8" s="6" t="s">
        <v>52</v>
      </c>
      <c r="C8" s="6" t="s">
        <v>129</v>
      </c>
      <c r="D8" s="6" t="s">
        <v>130</v>
      </c>
      <c r="E8" s="6" t="s">
        <v>37</v>
      </c>
      <c r="F8" s="6" t="str">
        <f t="shared" ref="F8:F14" si="0">LEFT(C8,1)</f>
        <v>К</v>
      </c>
      <c r="G8" s="6" t="str">
        <f t="shared" ref="G8:G14" si="1">LEFT(D8,1)</f>
        <v>Э</v>
      </c>
      <c r="H8" s="6" t="str">
        <f t="shared" ref="H8:H14" si="2">LEFT(E8,1)</f>
        <v>С</v>
      </c>
      <c r="I8" s="6">
        <v>760184</v>
      </c>
      <c r="J8" s="7">
        <v>5</v>
      </c>
      <c r="K8" s="6" t="s">
        <v>109</v>
      </c>
      <c r="L8" s="6" t="s">
        <v>16</v>
      </c>
      <c r="M8" s="6">
        <v>3</v>
      </c>
      <c r="N8" s="6">
        <v>1</v>
      </c>
      <c r="O8" s="6">
        <v>5</v>
      </c>
      <c r="P8" s="6">
        <v>2</v>
      </c>
      <c r="Q8" s="6">
        <v>2</v>
      </c>
      <c r="R8" s="6">
        <v>2</v>
      </c>
      <c r="S8" s="6"/>
      <c r="T8" s="6"/>
      <c r="U8" s="6"/>
      <c r="V8" s="6"/>
      <c r="W8" s="6"/>
      <c r="X8" s="6"/>
      <c r="Y8" s="6"/>
      <c r="Z8" s="6"/>
      <c r="AA8" s="6"/>
      <c r="AB8" s="8">
        <f t="shared" ref="AB8:AB14" si="3">SUM(M8:AA8)</f>
        <v>15</v>
      </c>
      <c r="AC8" s="6">
        <v>29</v>
      </c>
      <c r="AD8" s="9">
        <f t="shared" ref="AD8:AD14" si="4">AB8/AC8</f>
        <v>0.51724137931034486</v>
      </c>
      <c r="AE8" s="10" t="s">
        <v>184</v>
      </c>
    </row>
    <row r="9" spans="1:31">
      <c r="A9" s="6">
        <v>36</v>
      </c>
      <c r="B9" s="6" t="s">
        <v>58</v>
      </c>
      <c r="C9" s="6" t="s">
        <v>131</v>
      </c>
      <c r="D9" s="6" t="s">
        <v>111</v>
      </c>
      <c r="E9" s="6" t="s">
        <v>132</v>
      </c>
      <c r="F9" s="6" t="str">
        <f t="shared" si="0"/>
        <v>Ф</v>
      </c>
      <c r="G9" s="6" t="str">
        <f t="shared" si="1"/>
        <v>М</v>
      </c>
      <c r="H9" s="6" t="str">
        <f t="shared" si="2"/>
        <v>Р</v>
      </c>
      <c r="I9" s="6">
        <v>760184</v>
      </c>
      <c r="J9" s="7">
        <v>5</v>
      </c>
      <c r="K9" s="6" t="s">
        <v>110</v>
      </c>
      <c r="L9" s="6" t="s">
        <v>16</v>
      </c>
      <c r="M9" s="6">
        <v>2</v>
      </c>
      <c r="N9" s="6">
        <v>1</v>
      </c>
      <c r="O9" s="6">
        <v>5</v>
      </c>
      <c r="P9" s="6">
        <v>3</v>
      </c>
      <c r="Q9" s="6">
        <v>2</v>
      </c>
      <c r="R9" s="6">
        <v>1</v>
      </c>
      <c r="S9" s="6"/>
      <c r="T9" s="6"/>
      <c r="U9" s="6"/>
      <c r="V9" s="6"/>
      <c r="W9" s="6"/>
      <c r="X9" s="6"/>
      <c r="Y9" s="6"/>
      <c r="Z9" s="6"/>
      <c r="AA9" s="6"/>
      <c r="AB9" s="8">
        <f t="shared" si="3"/>
        <v>14</v>
      </c>
      <c r="AC9" s="6">
        <v>29</v>
      </c>
      <c r="AD9" s="9">
        <f t="shared" si="4"/>
        <v>0.48275862068965519</v>
      </c>
      <c r="AE9" s="10" t="str">
        <f t="shared" ref="AE9:AE14" si="5">IF(AB9&gt;75%*AC9,"Победитель",IF(AB9&gt;50%*AC9,"Призёр","Участник"))</f>
        <v>Участник</v>
      </c>
    </row>
    <row r="10" spans="1:31">
      <c r="A10" s="6">
        <v>45</v>
      </c>
      <c r="B10" s="6" t="s">
        <v>52</v>
      </c>
      <c r="C10" s="6" t="s">
        <v>123</v>
      </c>
      <c r="D10" s="6" t="s">
        <v>61</v>
      </c>
      <c r="E10" s="6" t="s">
        <v>50</v>
      </c>
      <c r="F10" s="6" t="str">
        <f t="shared" si="0"/>
        <v>Ф</v>
      </c>
      <c r="G10" s="6" t="str">
        <f t="shared" si="1"/>
        <v>К</v>
      </c>
      <c r="H10" s="6" t="str">
        <f t="shared" si="2"/>
        <v>А</v>
      </c>
      <c r="I10" s="6">
        <v>760184</v>
      </c>
      <c r="J10" s="7">
        <v>5</v>
      </c>
      <c r="K10" s="6" t="s">
        <v>41</v>
      </c>
      <c r="L10" s="6" t="s">
        <v>16</v>
      </c>
      <c r="M10" s="6">
        <v>0</v>
      </c>
      <c r="N10" s="6">
        <v>1</v>
      </c>
      <c r="O10" s="6">
        <v>3</v>
      </c>
      <c r="P10" s="6">
        <v>4</v>
      </c>
      <c r="Q10" s="6">
        <v>2</v>
      </c>
      <c r="R10" s="6">
        <v>2</v>
      </c>
      <c r="S10" s="6"/>
      <c r="T10" s="6"/>
      <c r="U10" s="6"/>
      <c r="V10" s="6"/>
      <c r="W10" s="6"/>
      <c r="X10" s="6"/>
      <c r="Y10" s="6"/>
      <c r="Z10" s="6"/>
      <c r="AA10" s="6"/>
      <c r="AB10" s="8">
        <f t="shared" si="3"/>
        <v>12</v>
      </c>
      <c r="AC10" s="6">
        <v>29</v>
      </c>
      <c r="AD10" s="9">
        <f t="shared" si="4"/>
        <v>0.41379310344827586</v>
      </c>
      <c r="AE10" s="10" t="str">
        <f t="shared" si="5"/>
        <v>Участник</v>
      </c>
    </row>
    <row r="11" spans="1:31">
      <c r="A11" s="6">
        <v>46</v>
      </c>
      <c r="B11" s="6" t="s">
        <v>52</v>
      </c>
      <c r="C11" s="6" t="s">
        <v>124</v>
      </c>
      <c r="D11" s="6" t="s">
        <v>49</v>
      </c>
      <c r="E11" s="6" t="s">
        <v>62</v>
      </c>
      <c r="F11" s="6" t="str">
        <f t="shared" si="0"/>
        <v>Ч</v>
      </c>
      <c r="G11" s="6" t="str">
        <f t="shared" si="1"/>
        <v>П</v>
      </c>
      <c r="H11" s="6" t="str">
        <f t="shared" si="2"/>
        <v>Д</v>
      </c>
      <c r="I11" s="6">
        <v>760184</v>
      </c>
      <c r="J11" s="7">
        <v>5</v>
      </c>
      <c r="K11" s="6" t="s">
        <v>42</v>
      </c>
      <c r="L11" s="6" t="s">
        <v>16</v>
      </c>
      <c r="M11" s="6">
        <v>0</v>
      </c>
      <c r="N11" s="6">
        <v>1</v>
      </c>
      <c r="O11" s="6">
        <v>3</v>
      </c>
      <c r="P11" s="6">
        <v>4</v>
      </c>
      <c r="Q11" s="6">
        <v>2</v>
      </c>
      <c r="R11" s="6">
        <v>2</v>
      </c>
      <c r="S11" s="6"/>
      <c r="T11" s="6"/>
      <c r="U11" s="6"/>
      <c r="V11" s="6"/>
      <c r="W11" s="6"/>
      <c r="X11" s="6"/>
      <c r="Y11" s="6"/>
      <c r="Z11" s="6"/>
      <c r="AA11" s="6"/>
      <c r="AB11" s="8">
        <f t="shared" si="3"/>
        <v>12</v>
      </c>
      <c r="AC11" s="6">
        <v>29</v>
      </c>
      <c r="AD11" s="9">
        <f t="shared" si="4"/>
        <v>0.41379310344827586</v>
      </c>
      <c r="AE11" s="10" t="str">
        <f t="shared" si="5"/>
        <v>Участник</v>
      </c>
    </row>
    <row r="12" spans="1:31">
      <c r="A12" s="6">
        <v>54</v>
      </c>
      <c r="B12" s="6" t="s">
        <v>58</v>
      </c>
      <c r="C12" s="6" t="s">
        <v>121</v>
      </c>
      <c r="D12" s="6" t="s">
        <v>116</v>
      </c>
      <c r="E12" s="6" t="s">
        <v>39</v>
      </c>
      <c r="F12" s="6" t="str">
        <f t="shared" si="0"/>
        <v>И</v>
      </c>
      <c r="G12" s="6" t="str">
        <f t="shared" si="1"/>
        <v>А</v>
      </c>
      <c r="H12" s="6" t="str">
        <f t="shared" si="2"/>
        <v>А</v>
      </c>
      <c r="I12" s="6">
        <v>760184</v>
      </c>
      <c r="J12" s="7">
        <v>5</v>
      </c>
      <c r="K12" s="6" t="s">
        <v>114</v>
      </c>
      <c r="L12" s="6" t="s">
        <v>16</v>
      </c>
      <c r="M12" s="6">
        <v>3</v>
      </c>
      <c r="N12" s="6">
        <v>0</v>
      </c>
      <c r="O12" s="6">
        <v>5</v>
      </c>
      <c r="P12" s="6">
        <v>3</v>
      </c>
      <c r="Q12" s="6">
        <v>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8">
        <f t="shared" si="3"/>
        <v>11</v>
      </c>
      <c r="AC12" s="6">
        <v>29</v>
      </c>
      <c r="AD12" s="9">
        <f t="shared" si="4"/>
        <v>0.37931034482758619</v>
      </c>
      <c r="AE12" s="10" t="str">
        <f t="shared" si="5"/>
        <v>Участник</v>
      </c>
    </row>
    <row r="13" spans="1:31">
      <c r="A13" s="6">
        <v>55</v>
      </c>
      <c r="B13" s="6" t="s">
        <v>58</v>
      </c>
      <c r="C13" s="6" t="s">
        <v>127</v>
      </c>
      <c r="D13" s="6" t="s">
        <v>107</v>
      </c>
      <c r="E13" s="6" t="s">
        <v>128</v>
      </c>
      <c r="F13" s="6" t="str">
        <f t="shared" si="0"/>
        <v>К</v>
      </c>
      <c r="G13" s="6" t="str">
        <f t="shared" si="1"/>
        <v>Р</v>
      </c>
      <c r="H13" s="6" t="str">
        <f t="shared" si="2"/>
        <v>Х</v>
      </c>
      <c r="I13" s="6">
        <v>760184</v>
      </c>
      <c r="J13" s="7">
        <v>5</v>
      </c>
      <c r="K13" s="6" t="s">
        <v>108</v>
      </c>
      <c r="L13" s="6" t="s">
        <v>16</v>
      </c>
      <c r="M13" s="6">
        <v>2</v>
      </c>
      <c r="N13" s="6">
        <v>2</v>
      </c>
      <c r="O13" s="6">
        <v>3</v>
      </c>
      <c r="P13" s="6">
        <v>0</v>
      </c>
      <c r="Q13" s="6">
        <v>2</v>
      </c>
      <c r="R13" s="6">
        <v>1</v>
      </c>
      <c r="S13" s="6"/>
      <c r="T13" s="6"/>
      <c r="U13" s="6"/>
      <c r="V13" s="6"/>
      <c r="W13" s="6"/>
      <c r="X13" s="6"/>
      <c r="Y13" s="6"/>
      <c r="Z13" s="6"/>
      <c r="AA13" s="6"/>
      <c r="AB13" s="8">
        <f t="shared" si="3"/>
        <v>10</v>
      </c>
      <c r="AC13" s="6">
        <v>29</v>
      </c>
      <c r="AD13" s="9">
        <f t="shared" si="4"/>
        <v>0.34482758620689657</v>
      </c>
      <c r="AE13" s="10" t="str">
        <f t="shared" si="5"/>
        <v>Участник</v>
      </c>
    </row>
    <row r="14" spans="1:31">
      <c r="A14" s="6">
        <v>60</v>
      </c>
      <c r="B14" s="6" t="s">
        <v>58</v>
      </c>
      <c r="C14" s="6" t="s">
        <v>125</v>
      </c>
      <c r="D14" s="6" t="s">
        <v>126</v>
      </c>
      <c r="E14" s="6" t="s">
        <v>59</v>
      </c>
      <c r="F14" s="6" t="str">
        <f t="shared" si="0"/>
        <v>Т</v>
      </c>
      <c r="G14" s="6" t="str">
        <f t="shared" si="1"/>
        <v>М</v>
      </c>
      <c r="H14" s="6" t="str">
        <f t="shared" si="2"/>
        <v>Д</v>
      </c>
      <c r="I14" s="6">
        <v>760184</v>
      </c>
      <c r="J14" s="7">
        <v>5</v>
      </c>
      <c r="K14" s="6" t="s">
        <v>106</v>
      </c>
      <c r="L14" s="6" t="s">
        <v>16</v>
      </c>
      <c r="M14" s="6">
        <v>0</v>
      </c>
      <c r="N14" s="6">
        <v>0</v>
      </c>
      <c r="O14" s="6">
        <v>3</v>
      </c>
      <c r="P14" s="6">
        <v>2</v>
      </c>
      <c r="Q14" s="6">
        <v>0</v>
      </c>
      <c r="R14" s="6">
        <v>3</v>
      </c>
      <c r="S14" s="6"/>
      <c r="T14" s="6"/>
      <c r="U14" s="6"/>
      <c r="V14" s="6"/>
      <c r="W14" s="6"/>
      <c r="X14" s="6"/>
      <c r="Y14" s="6"/>
      <c r="Z14" s="6"/>
      <c r="AA14" s="6"/>
      <c r="AB14" s="8">
        <f t="shared" si="3"/>
        <v>8</v>
      </c>
      <c r="AC14" s="6">
        <v>29</v>
      </c>
      <c r="AD14" s="9">
        <f t="shared" si="4"/>
        <v>0.27586206896551724</v>
      </c>
      <c r="AE14" s="10" t="str">
        <f t="shared" si="5"/>
        <v>Участник</v>
      </c>
    </row>
    <row r="15" spans="1:31">
      <c r="A15" s="6">
        <v>132</v>
      </c>
      <c r="B15" s="6" t="s">
        <v>52</v>
      </c>
      <c r="C15" s="6" t="s">
        <v>182</v>
      </c>
      <c r="D15" s="6" t="s">
        <v>77</v>
      </c>
      <c r="E15" s="6" t="s">
        <v>183</v>
      </c>
      <c r="F15" s="6" t="str">
        <f t="shared" ref="F15" si="6">LEFT(C15,1)</f>
        <v>Х</v>
      </c>
      <c r="G15" s="6" t="str">
        <f t="shared" ref="G15" si="7">LEFT(D15,1)</f>
        <v>И</v>
      </c>
      <c r="H15" s="6" t="str">
        <f t="shared" ref="H15" si="8">LEFT(E15,1)</f>
        <v>В</v>
      </c>
      <c r="I15" s="6">
        <v>760184</v>
      </c>
      <c r="J15" s="7">
        <v>6</v>
      </c>
      <c r="K15" s="6" t="s">
        <v>98</v>
      </c>
      <c r="L15" s="6" t="s">
        <v>16</v>
      </c>
      <c r="M15" s="6">
        <v>7</v>
      </c>
      <c r="N15" s="6">
        <v>0</v>
      </c>
      <c r="O15" s="6">
        <v>1</v>
      </c>
      <c r="P15" s="6">
        <v>4</v>
      </c>
      <c r="Q15" s="6">
        <v>6</v>
      </c>
      <c r="R15" s="6">
        <v>0</v>
      </c>
      <c r="S15" s="6"/>
      <c r="T15" s="6"/>
      <c r="U15" s="6"/>
      <c r="V15" s="6"/>
      <c r="W15" s="6"/>
      <c r="X15" s="6"/>
      <c r="Y15" s="6"/>
      <c r="Z15" s="6"/>
      <c r="AA15" s="6"/>
      <c r="AB15" s="8">
        <f t="shared" ref="AB15:AB20" si="9">SUM(M15:AA15)</f>
        <v>18</v>
      </c>
      <c r="AC15" s="6">
        <v>53</v>
      </c>
      <c r="AD15" s="9">
        <f t="shared" ref="AD15:AD20" si="10">AB15/AC15</f>
        <v>0.33962264150943394</v>
      </c>
      <c r="AE15" s="10" t="str">
        <f t="shared" ref="AE15:AE20" si="11">IF(AB15&gt;75%*AC15,"Победитель",IF(AB15&gt;50%*AC15,"Призёр","Участник"))</f>
        <v>Участник</v>
      </c>
    </row>
    <row r="16" spans="1:31">
      <c r="A16" s="6">
        <v>135</v>
      </c>
      <c r="B16" s="6" t="s">
        <v>52</v>
      </c>
      <c r="C16" s="6" t="s">
        <v>81</v>
      </c>
      <c r="D16" s="6" t="s">
        <v>49</v>
      </c>
      <c r="E16" s="6" t="s">
        <v>45</v>
      </c>
      <c r="F16" s="6" t="str">
        <f t="shared" ref="F16:F20" si="12">LEFT(C16,1)</f>
        <v>М</v>
      </c>
      <c r="G16" s="6" t="str">
        <f t="shared" ref="G16:G20" si="13">LEFT(D16,1)</f>
        <v>П</v>
      </c>
      <c r="H16" s="6" t="str">
        <f t="shared" ref="H16:H20" si="14">LEFT(E16,1)</f>
        <v>Ю</v>
      </c>
      <c r="I16" s="6">
        <v>760184</v>
      </c>
      <c r="J16" s="7">
        <v>6</v>
      </c>
      <c r="K16" s="6" t="s">
        <v>95</v>
      </c>
      <c r="L16" s="6" t="s">
        <v>16</v>
      </c>
      <c r="M16" s="6">
        <v>7</v>
      </c>
      <c r="N16" s="6">
        <v>0</v>
      </c>
      <c r="O16" s="6">
        <v>2</v>
      </c>
      <c r="P16" s="6">
        <v>2</v>
      </c>
      <c r="Q16" s="6">
        <v>6</v>
      </c>
      <c r="R16" s="6">
        <v>0</v>
      </c>
      <c r="S16" s="6"/>
      <c r="T16" s="6"/>
      <c r="U16" s="6"/>
      <c r="V16" s="6"/>
      <c r="W16" s="6"/>
      <c r="X16" s="6"/>
      <c r="Y16" s="6"/>
      <c r="Z16" s="6"/>
      <c r="AA16" s="6"/>
      <c r="AB16" s="8">
        <f t="shared" si="9"/>
        <v>17</v>
      </c>
      <c r="AC16" s="6">
        <v>53</v>
      </c>
      <c r="AD16" s="9">
        <f t="shared" si="10"/>
        <v>0.32075471698113206</v>
      </c>
      <c r="AE16" s="10" t="str">
        <f t="shared" si="11"/>
        <v>Участник</v>
      </c>
    </row>
    <row r="17" spans="1:31">
      <c r="A17" s="6">
        <v>136</v>
      </c>
      <c r="B17" s="6" t="s">
        <v>52</v>
      </c>
      <c r="C17" s="6" t="s">
        <v>176</v>
      </c>
      <c r="D17" s="6" t="s">
        <v>177</v>
      </c>
      <c r="E17" s="6" t="s">
        <v>178</v>
      </c>
      <c r="F17" s="6" t="str">
        <f t="shared" si="12"/>
        <v>А</v>
      </c>
      <c r="G17" s="6" t="str">
        <f t="shared" si="13"/>
        <v>М</v>
      </c>
      <c r="H17" s="6" t="str">
        <f t="shared" si="14"/>
        <v>Н</v>
      </c>
      <c r="I17" s="6">
        <v>760184</v>
      </c>
      <c r="J17" s="7">
        <v>6</v>
      </c>
      <c r="K17" s="6" t="s">
        <v>96</v>
      </c>
      <c r="L17" s="6" t="s">
        <v>16</v>
      </c>
      <c r="M17" s="6">
        <v>7</v>
      </c>
      <c r="N17" s="6">
        <v>0</v>
      </c>
      <c r="O17" s="6">
        <v>0</v>
      </c>
      <c r="P17" s="6">
        <v>4</v>
      </c>
      <c r="Q17" s="6">
        <v>6</v>
      </c>
      <c r="R17" s="6">
        <v>0</v>
      </c>
      <c r="S17" s="6"/>
      <c r="T17" s="6"/>
      <c r="U17" s="6"/>
      <c r="V17" s="6"/>
      <c r="W17" s="6"/>
      <c r="X17" s="6"/>
      <c r="Y17" s="6"/>
      <c r="Z17" s="6"/>
      <c r="AA17" s="6"/>
      <c r="AB17" s="8">
        <f t="shared" si="9"/>
        <v>17</v>
      </c>
      <c r="AC17" s="6">
        <v>53</v>
      </c>
      <c r="AD17" s="9">
        <f t="shared" si="10"/>
        <v>0.32075471698113206</v>
      </c>
      <c r="AE17" s="10" t="str">
        <f t="shared" si="11"/>
        <v>Участник</v>
      </c>
    </row>
    <row r="18" spans="1:31">
      <c r="A18" s="6">
        <v>137</v>
      </c>
      <c r="B18" s="6" t="s">
        <v>52</v>
      </c>
      <c r="C18" s="6" t="s">
        <v>179</v>
      </c>
      <c r="D18" s="6" t="s">
        <v>180</v>
      </c>
      <c r="E18" s="6" t="s">
        <v>62</v>
      </c>
      <c r="F18" s="6" t="str">
        <f t="shared" si="12"/>
        <v>Б</v>
      </c>
      <c r="G18" s="6" t="str">
        <f t="shared" si="13"/>
        <v>Л</v>
      </c>
      <c r="H18" s="6" t="str">
        <f t="shared" si="14"/>
        <v>Д</v>
      </c>
      <c r="I18" s="6">
        <v>760184</v>
      </c>
      <c r="J18" s="7">
        <v>6</v>
      </c>
      <c r="K18" s="6" t="s">
        <v>97</v>
      </c>
      <c r="L18" s="6" t="s">
        <v>16</v>
      </c>
      <c r="M18" s="6">
        <v>7</v>
      </c>
      <c r="N18" s="6">
        <v>0</v>
      </c>
      <c r="O18" s="6">
        <v>2</v>
      </c>
      <c r="P18" s="6">
        <v>2</v>
      </c>
      <c r="Q18" s="6">
        <v>6</v>
      </c>
      <c r="R18" s="6">
        <v>0</v>
      </c>
      <c r="S18" s="6"/>
      <c r="T18" s="6"/>
      <c r="U18" s="6"/>
      <c r="V18" s="6"/>
      <c r="W18" s="6"/>
      <c r="X18" s="6"/>
      <c r="Y18" s="6"/>
      <c r="Z18" s="6"/>
      <c r="AA18" s="6"/>
      <c r="AB18" s="8">
        <f t="shared" si="9"/>
        <v>17</v>
      </c>
      <c r="AC18" s="6">
        <v>53</v>
      </c>
      <c r="AD18" s="9">
        <f t="shared" si="10"/>
        <v>0.32075471698113206</v>
      </c>
      <c r="AE18" s="10" t="str">
        <f t="shared" si="11"/>
        <v>Участник</v>
      </c>
    </row>
    <row r="19" spans="1:31">
      <c r="A19" s="6">
        <v>153</v>
      </c>
      <c r="B19" s="6" t="s">
        <v>52</v>
      </c>
      <c r="C19" s="6" t="s">
        <v>174</v>
      </c>
      <c r="D19" s="6" t="s">
        <v>40</v>
      </c>
      <c r="E19" s="6" t="s">
        <v>37</v>
      </c>
      <c r="F19" s="6" t="str">
        <f t="shared" si="12"/>
        <v>Б</v>
      </c>
      <c r="G19" s="6" t="str">
        <f t="shared" si="13"/>
        <v>А</v>
      </c>
      <c r="H19" s="6" t="str">
        <f t="shared" si="14"/>
        <v>С</v>
      </c>
      <c r="I19" s="6">
        <v>760184</v>
      </c>
      <c r="J19" s="7">
        <v>6</v>
      </c>
      <c r="K19" s="6" t="s">
        <v>43</v>
      </c>
      <c r="L19" s="6" t="s">
        <v>16</v>
      </c>
      <c r="M19" s="6">
        <v>7</v>
      </c>
      <c r="N19" s="6">
        <v>0</v>
      </c>
      <c r="O19" s="6">
        <v>2</v>
      </c>
      <c r="P19" s="6">
        <v>4</v>
      </c>
      <c r="Q19" s="6">
        <v>2</v>
      </c>
      <c r="R19" s="6">
        <v>0</v>
      </c>
      <c r="S19" s="6"/>
      <c r="T19" s="6"/>
      <c r="U19" s="6"/>
      <c r="V19" s="6"/>
      <c r="W19" s="6"/>
      <c r="X19" s="6"/>
      <c r="Y19" s="6"/>
      <c r="Z19" s="6"/>
      <c r="AA19" s="6"/>
      <c r="AB19" s="8">
        <f t="shared" si="9"/>
        <v>15</v>
      </c>
      <c r="AC19" s="6">
        <v>53</v>
      </c>
      <c r="AD19" s="9">
        <f t="shared" si="10"/>
        <v>0.28301886792452829</v>
      </c>
      <c r="AE19" s="10" t="str">
        <f t="shared" si="11"/>
        <v>Участник</v>
      </c>
    </row>
    <row r="20" spans="1:31">
      <c r="A20" s="6">
        <v>154</v>
      </c>
      <c r="B20" s="6" t="s">
        <v>52</v>
      </c>
      <c r="C20" s="6" t="s">
        <v>181</v>
      </c>
      <c r="D20" s="6" t="s">
        <v>84</v>
      </c>
      <c r="E20" s="6" t="s">
        <v>37</v>
      </c>
      <c r="F20" s="6" t="str">
        <f t="shared" si="12"/>
        <v>А</v>
      </c>
      <c r="G20" s="6" t="str">
        <f t="shared" si="13"/>
        <v>В</v>
      </c>
      <c r="H20" s="6" t="str">
        <f t="shared" si="14"/>
        <v>С</v>
      </c>
      <c r="I20" s="6">
        <v>760184</v>
      </c>
      <c r="J20" s="7">
        <v>6</v>
      </c>
      <c r="K20" s="6" t="s">
        <v>120</v>
      </c>
      <c r="L20" s="6" t="s">
        <v>16</v>
      </c>
      <c r="M20" s="6">
        <v>7</v>
      </c>
      <c r="N20" s="6">
        <v>0</v>
      </c>
      <c r="O20" s="6">
        <v>0</v>
      </c>
      <c r="P20" s="6">
        <v>2</v>
      </c>
      <c r="Q20" s="6">
        <v>6</v>
      </c>
      <c r="R20" s="6">
        <v>0</v>
      </c>
      <c r="S20" s="6"/>
      <c r="T20" s="6"/>
      <c r="U20" s="6"/>
      <c r="V20" s="6"/>
      <c r="W20" s="6"/>
      <c r="X20" s="6"/>
      <c r="Y20" s="6"/>
      <c r="Z20" s="6"/>
      <c r="AA20" s="6"/>
      <c r="AB20" s="8">
        <f t="shared" si="9"/>
        <v>15</v>
      </c>
      <c r="AC20" s="6">
        <v>53</v>
      </c>
      <c r="AD20" s="9">
        <f t="shared" si="10"/>
        <v>0.28301886792452829</v>
      </c>
      <c r="AE20" s="10" t="str">
        <f t="shared" si="11"/>
        <v>Участник</v>
      </c>
    </row>
    <row r="21" spans="1:31">
      <c r="A21" s="6">
        <v>203</v>
      </c>
      <c r="B21" s="6" t="s">
        <v>52</v>
      </c>
      <c r="C21" s="6" t="s">
        <v>175</v>
      </c>
      <c r="D21" s="6" t="s">
        <v>68</v>
      </c>
      <c r="E21" s="6" t="s">
        <v>50</v>
      </c>
      <c r="F21" s="6" t="str">
        <f t="shared" ref="F21:F24" si="15">LEFT(C21,1)</f>
        <v>М</v>
      </c>
      <c r="G21" s="6" t="str">
        <f t="shared" ref="G21:G24" si="16">LEFT(D21,1)</f>
        <v>Т</v>
      </c>
      <c r="H21" s="6" t="str">
        <f t="shared" ref="H21:H24" si="17">LEFT(E21,1)</f>
        <v>А</v>
      </c>
      <c r="I21" s="6">
        <v>760184</v>
      </c>
      <c r="J21" s="7">
        <v>6</v>
      </c>
      <c r="K21" s="6" t="s">
        <v>44</v>
      </c>
      <c r="L21" s="6" t="s">
        <v>16</v>
      </c>
      <c r="M21" s="6">
        <v>0</v>
      </c>
      <c r="N21" s="6">
        <v>0</v>
      </c>
      <c r="O21" s="6">
        <v>0</v>
      </c>
      <c r="P21" s="6">
        <v>2</v>
      </c>
      <c r="Q21" s="6">
        <v>6</v>
      </c>
      <c r="R21" s="6">
        <v>0</v>
      </c>
      <c r="S21" s="6"/>
      <c r="T21" s="6"/>
      <c r="U21" s="6"/>
      <c r="V21" s="6"/>
      <c r="W21" s="6"/>
      <c r="X21" s="6"/>
      <c r="Y21" s="6"/>
      <c r="Z21" s="6"/>
      <c r="AA21" s="6"/>
      <c r="AB21" s="8">
        <f t="shared" ref="AB21:AB24" si="18">SUM(M21:AA21)</f>
        <v>8</v>
      </c>
      <c r="AC21" s="6">
        <v>53</v>
      </c>
      <c r="AD21" s="9">
        <f t="shared" ref="AD21:AD24" si="19">AB21/AC21</f>
        <v>0.15094339622641509</v>
      </c>
      <c r="AE21" s="10" t="str">
        <f t="shared" ref="AE21:AE22" si="20">IF(AB21&gt;75%*AC21,"Победитель",IF(AB21&gt;50%*AC21,"Призёр","Участник"))</f>
        <v>Участник</v>
      </c>
    </row>
    <row r="22" spans="1:31">
      <c r="A22" s="6">
        <v>219</v>
      </c>
      <c r="B22" s="6" t="s">
        <v>52</v>
      </c>
      <c r="C22" s="6" t="s">
        <v>133</v>
      </c>
      <c r="D22" s="6" t="s">
        <v>70</v>
      </c>
      <c r="E22" s="6" t="s">
        <v>69</v>
      </c>
      <c r="F22" s="6" t="str">
        <f t="shared" si="15"/>
        <v>К</v>
      </c>
      <c r="G22" s="6" t="str">
        <f t="shared" si="16"/>
        <v>А</v>
      </c>
      <c r="H22" s="6" t="str">
        <f t="shared" si="17"/>
        <v>И</v>
      </c>
      <c r="I22" s="6">
        <v>760184</v>
      </c>
      <c r="J22" s="7">
        <v>7</v>
      </c>
      <c r="K22" s="6" t="s">
        <v>46</v>
      </c>
      <c r="L22" s="6" t="s">
        <v>16</v>
      </c>
      <c r="M22" s="6">
        <v>8</v>
      </c>
      <c r="N22" s="6">
        <v>4</v>
      </c>
      <c r="O22" s="6">
        <v>7</v>
      </c>
      <c r="P22" s="6">
        <v>3</v>
      </c>
      <c r="Q22" s="6"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8">
        <f t="shared" si="18"/>
        <v>22</v>
      </c>
      <c r="AC22" s="6">
        <v>30</v>
      </c>
      <c r="AD22" s="9">
        <f t="shared" si="19"/>
        <v>0.73333333333333328</v>
      </c>
      <c r="AE22" s="11" t="str">
        <f t="shared" si="20"/>
        <v>Призёр</v>
      </c>
    </row>
    <row r="23" spans="1:31">
      <c r="A23" s="6">
        <v>241</v>
      </c>
      <c r="B23" s="6" t="s">
        <v>52</v>
      </c>
      <c r="C23" s="6" t="s">
        <v>139</v>
      </c>
      <c r="D23" s="6" t="s">
        <v>115</v>
      </c>
      <c r="E23" s="6" t="s">
        <v>69</v>
      </c>
      <c r="F23" s="6" t="str">
        <f t="shared" si="15"/>
        <v>М</v>
      </c>
      <c r="G23" s="6" t="str">
        <f t="shared" si="16"/>
        <v>М</v>
      </c>
      <c r="H23" s="6" t="str">
        <f t="shared" si="17"/>
        <v>И</v>
      </c>
      <c r="I23" s="6">
        <v>760184</v>
      </c>
      <c r="J23" s="7">
        <v>7</v>
      </c>
      <c r="K23" s="6" t="s">
        <v>92</v>
      </c>
      <c r="L23" s="6" t="s">
        <v>16</v>
      </c>
      <c r="M23" s="6">
        <v>6</v>
      </c>
      <c r="N23" s="6">
        <v>4</v>
      </c>
      <c r="O23" s="6">
        <v>5</v>
      </c>
      <c r="P23" s="6">
        <v>0</v>
      </c>
      <c r="Q23" s="6"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8">
        <f t="shared" si="18"/>
        <v>15</v>
      </c>
      <c r="AC23" s="6">
        <v>30</v>
      </c>
      <c r="AD23" s="9">
        <f t="shared" si="19"/>
        <v>0.5</v>
      </c>
      <c r="AE23" s="10" t="str">
        <f t="shared" ref="AE23:AE28" si="21">IF(AB23&gt;75%*AC23,"Победитель",IF(AB23&gt;50%*AC23,"Призёр","Участник"))</f>
        <v>Участник</v>
      </c>
    </row>
    <row r="24" spans="1:31">
      <c r="A24" s="6">
        <v>249</v>
      </c>
      <c r="B24" s="6" t="s">
        <v>58</v>
      </c>
      <c r="C24" s="6" t="s">
        <v>137</v>
      </c>
      <c r="D24" s="6" t="s">
        <v>116</v>
      </c>
      <c r="E24" s="6" t="s">
        <v>118</v>
      </c>
      <c r="F24" s="6" t="str">
        <f t="shared" si="15"/>
        <v>С</v>
      </c>
      <c r="G24" s="6" t="str">
        <f t="shared" si="16"/>
        <v>А</v>
      </c>
      <c r="H24" s="6" t="str">
        <f t="shared" si="17"/>
        <v>А</v>
      </c>
      <c r="I24" s="6">
        <v>760184</v>
      </c>
      <c r="J24" s="7">
        <v>7</v>
      </c>
      <c r="K24" s="6" t="s">
        <v>90</v>
      </c>
      <c r="L24" s="6" t="s">
        <v>16</v>
      </c>
      <c r="M24" s="6">
        <v>6</v>
      </c>
      <c r="N24" s="6">
        <v>4</v>
      </c>
      <c r="O24" s="6">
        <v>2</v>
      </c>
      <c r="P24" s="6">
        <v>0</v>
      </c>
      <c r="Q24" s="6">
        <v>2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8">
        <f t="shared" si="18"/>
        <v>14</v>
      </c>
      <c r="AC24" s="6">
        <v>30</v>
      </c>
      <c r="AD24" s="9">
        <f t="shared" si="19"/>
        <v>0.46666666666666667</v>
      </c>
      <c r="AE24" s="10" t="str">
        <f t="shared" si="21"/>
        <v>Участник</v>
      </c>
    </row>
    <row r="25" spans="1:31">
      <c r="A25" s="6">
        <v>272</v>
      </c>
      <c r="B25" s="6" t="s">
        <v>58</v>
      </c>
      <c r="C25" s="6" t="s">
        <v>138</v>
      </c>
      <c r="D25" s="6" t="s">
        <v>117</v>
      </c>
      <c r="E25" s="6" t="s">
        <v>36</v>
      </c>
      <c r="F25" s="6" t="str">
        <f t="shared" ref="F25:F30" si="22">LEFT(C25,1)</f>
        <v>Л</v>
      </c>
      <c r="G25" s="6" t="str">
        <f t="shared" ref="G25:G30" si="23">LEFT(D25,1)</f>
        <v>В</v>
      </c>
      <c r="H25" s="6" t="str">
        <f t="shared" ref="H25:H30" si="24">LEFT(E25,1)</f>
        <v>В</v>
      </c>
      <c r="I25" s="6">
        <v>760184</v>
      </c>
      <c r="J25" s="7">
        <v>7</v>
      </c>
      <c r="K25" s="6" t="s">
        <v>91</v>
      </c>
      <c r="L25" s="6" t="s">
        <v>16</v>
      </c>
      <c r="M25" s="6">
        <v>5</v>
      </c>
      <c r="N25" s="6">
        <v>1</v>
      </c>
      <c r="O25" s="6">
        <v>5</v>
      </c>
      <c r="P25" s="6">
        <v>0</v>
      </c>
      <c r="Q25" s="6"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8">
        <f t="shared" ref="AB25:AB30" si="25">SUM(M25:AA25)</f>
        <v>11</v>
      </c>
      <c r="AC25" s="6">
        <v>30</v>
      </c>
      <c r="AD25" s="9">
        <f t="shared" ref="AD25:AD30" si="26">AB25/AC25</f>
        <v>0.36666666666666664</v>
      </c>
      <c r="AE25" s="10" t="str">
        <f t="shared" si="21"/>
        <v>Участник</v>
      </c>
    </row>
    <row r="26" spans="1:31">
      <c r="A26" s="6">
        <v>277</v>
      </c>
      <c r="B26" s="6" t="s">
        <v>52</v>
      </c>
      <c r="C26" s="6" t="s">
        <v>134</v>
      </c>
      <c r="D26" s="6" t="s">
        <v>130</v>
      </c>
      <c r="E26" s="6" t="s">
        <v>72</v>
      </c>
      <c r="F26" s="6" t="str">
        <f t="shared" si="22"/>
        <v>И</v>
      </c>
      <c r="G26" s="6" t="str">
        <f t="shared" si="23"/>
        <v>Э</v>
      </c>
      <c r="H26" s="6" t="str">
        <f t="shared" si="24"/>
        <v>И</v>
      </c>
      <c r="I26" s="6">
        <v>760184</v>
      </c>
      <c r="J26" s="7">
        <v>7</v>
      </c>
      <c r="K26" s="6" t="s">
        <v>86</v>
      </c>
      <c r="L26" s="6" t="s">
        <v>16</v>
      </c>
      <c r="M26" s="6">
        <v>2</v>
      </c>
      <c r="N26" s="6">
        <v>2</v>
      </c>
      <c r="O26" s="6">
        <v>6</v>
      </c>
      <c r="P26" s="6">
        <v>0</v>
      </c>
      <c r="Q26" s="6"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8">
        <f t="shared" si="25"/>
        <v>10</v>
      </c>
      <c r="AC26" s="6">
        <v>30</v>
      </c>
      <c r="AD26" s="9">
        <f t="shared" si="26"/>
        <v>0.33333333333333331</v>
      </c>
      <c r="AE26" s="10" t="str">
        <f t="shared" si="21"/>
        <v>Участник</v>
      </c>
    </row>
    <row r="27" spans="1:31">
      <c r="A27" s="6">
        <v>278</v>
      </c>
      <c r="B27" s="6" t="s">
        <v>58</v>
      </c>
      <c r="C27" s="6" t="s">
        <v>135</v>
      </c>
      <c r="D27" s="6" t="s">
        <v>136</v>
      </c>
      <c r="E27" s="6" t="s">
        <v>59</v>
      </c>
      <c r="F27" s="6" t="str">
        <f t="shared" si="22"/>
        <v>П</v>
      </c>
      <c r="G27" s="6" t="str">
        <f t="shared" si="23"/>
        <v>Г</v>
      </c>
      <c r="H27" s="6" t="str">
        <f t="shared" si="24"/>
        <v>Д</v>
      </c>
      <c r="I27" s="6">
        <v>760184</v>
      </c>
      <c r="J27" s="7">
        <v>7</v>
      </c>
      <c r="K27" s="6" t="s">
        <v>89</v>
      </c>
      <c r="L27" s="6" t="s">
        <v>16</v>
      </c>
      <c r="M27" s="6">
        <v>6</v>
      </c>
      <c r="N27" s="6">
        <v>1</v>
      </c>
      <c r="O27" s="6">
        <v>3</v>
      </c>
      <c r="P27" s="6">
        <v>0</v>
      </c>
      <c r="Q27" s="6"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8">
        <f t="shared" si="25"/>
        <v>10</v>
      </c>
      <c r="AC27" s="6">
        <v>30</v>
      </c>
      <c r="AD27" s="9">
        <f t="shared" si="26"/>
        <v>0.33333333333333331</v>
      </c>
      <c r="AE27" s="10" t="str">
        <f t="shared" si="21"/>
        <v>Участник</v>
      </c>
    </row>
    <row r="28" spans="1:31">
      <c r="A28" s="6">
        <v>283</v>
      </c>
      <c r="B28" s="6" t="s">
        <v>52</v>
      </c>
      <c r="C28" s="6" t="s">
        <v>75</v>
      </c>
      <c r="D28" s="6" t="s">
        <v>93</v>
      </c>
      <c r="E28" s="6" t="s">
        <v>66</v>
      </c>
      <c r="F28" s="6" t="str">
        <f t="shared" si="22"/>
        <v>Б</v>
      </c>
      <c r="G28" s="6" t="str">
        <f t="shared" si="23"/>
        <v>А</v>
      </c>
      <c r="H28" s="6" t="str">
        <f t="shared" si="24"/>
        <v>О</v>
      </c>
      <c r="I28" s="6">
        <v>760184</v>
      </c>
      <c r="J28" s="7">
        <v>7</v>
      </c>
      <c r="K28" s="6" t="s">
        <v>88</v>
      </c>
      <c r="L28" s="6" t="s">
        <v>16</v>
      </c>
      <c r="M28" s="6">
        <v>3</v>
      </c>
      <c r="N28" s="6">
        <v>2</v>
      </c>
      <c r="O28" s="6">
        <v>4</v>
      </c>
      <c r="P28" s="6">
        <v>0</v>
      </c>
      <c r="Q28" s="6">
        <v>0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8">
        <f t="shared" si="25"/>
        <v>9</v>
      </c>
      <c r="AC28" s="6">
        <v>30</v>
      </c>
      <c r="AD28" s="9">
        <f t="shared" si="26"/>
        <v>0.3</v>
      </c>
      <c r="AE28" s="10" t="str">
        <f t="shared" si="21"/>
        <v>Участник</v>
      </c>
    </row>
    <row r="29" spans="1:31">
      <c r="A29" s="6">
        <v>303</v>
      </c>
      <c r="B29" s="6" t="s">
        <v>58</v>
      </c>
      <c r="C29" s="6" t="s">
        <v>141</v>
      </c>
      <c r="D29" s="6" t="s">
        <v>122</v>
      </c>
      <c r="E29" s="6" t="s">
        <v>101</v>
      </c>
      <c r="F29" s="6" t="str">
        <f t="shared" si="22"/>
        <v>З</v>
      </c>
      <c r="G29" s="6" t="str">
        <f t="shared" si="23"/>
        <v>С</v>
      </c>
      <c r="H29" s="6" t="str">
        <f t="shared" si="24"/>
        <v>А</v>
      </c>
      <c r="I29" s="6">
        <v>760184</v>
      </c>
      <c r="J29" s="7">
        <v>8</v>
      </c>
      <c r="K29" s="6" t="s">
        <v>74</v>
      </c>
      <c r="L29" s="6" t="s">
        <v>16</v>
      </c>
      <c r="M29" s="6">
        <v>1</v>
      </c>
      <c r="N29" s="6">
        <v>3</v>
      </c>
      <c r="O29" s="6">
        <v>1</v>
      </c>
      <c r="P29" s="6">
        <v>3</v>
      </c>
      <c r="Q29" s="6">
        <v>1</v>
      </c>
      <c r="R29" s="6">
        <v>1</v>
      </c>
      <c r="S29" s="6">
        <v>4</v>
      </c>
      <c r="T29" s="6">
        <v>1</v>
      </c>
      <c r="U29" s="6">
        <v>0</v>
      </c>
      <c r="V29" s="6">
        <v>1</v>
      </c>
      <c r="W29" s="6">
        <v>0</v>
      </c>
      <c r="X29" s="6">
        <v>0</v>
      </c>
      <c r="Y29" s="6">
        <v>2</v>
      </c>
      <c r="Z29" s="6">
        <v>4</v>
      </c>
      <c r="AA29" s="6"/>
      <c r="AB29" s="8">
        <f t="shared" si="25"/>
        <v>22</v>
      </c>
      <c r="AC29" s="6">
        <v>29</v>
      </c>
      <c r="AD29" s="9">
        <f t="shared" si="26"/>
        <v>0.75862068965517238</v>
      </c>
      <c r="AE29" s="11" t="str">
        <f t="shared" ref="AE29:AE32" si="27">IF(AB29&gt;75%*AC29,"Победитель",IF(AB29&gt;50%*AC29,"Призёр","Участник"))</f>
        <v>Победитель</v>
      </c>
    </row>
    <row r="30" spans="1:31">
      <c r="A30" s="6">
        <v>318</v>
      </c>
      <c r="B30" s="6" t="s">
        <v>52</v>
      </c>
      <c r="C30" s="6" t="s">
        <v>147</v>
      </c>
      <c r="D30" s="6" t="s">
        <v>71</v>
      </c>
      <c r="E30" s="6" t="s">
        <v>66</v>
      </c>
      <c r="F30" s="6" t="str">
        <f t="shared" si="22"/>
        <v>Б</v>
      </c>
      <c r="G30" s="6" t="str">
        <f t="shared" si="23"/>
        <v>К</v>
      </c>
      <c r="H30" s="6" t="str">
        <f t="shared" si="24"/>
        <v>О</v>
      </c>
      <c r="I30" s="6">
        <v>760184</v>
      </c>
      <c r="J30" s="7">
        <v>8</v>
      </c>
      <c r="K30" s="6" t="s">
        <v>80</v>
      </c>
      <c r="L30" s="6" t="s">
        <v>16</v>
      </c>
      <c r="M30" s="6">
        <v>4</v>
      </c>
      <c r="N30" s="6">
        <v>3</v>
      </c>
      <c r="O30" s="6">
        <v>1</v>
      </c>
      <c r="P30" s="6">
        <v>3</v>
      </c>
      <c r="Q30" s="6">
        <v>1</v>
      </c>
      <c r="R30" s="6">
        <v>1</v>
      </c>
      <c r="S30" s="6">
        <v>0</v>
      </c>
      <c r="T30" s="6">
        <v>1</v>
      </c>
      <c r="U30" s="6">
        <v>0</v>
      </c>
      <c r="V30" s="6">
        <v>1</v>
      </c>
      <c r="W30" s="6">
        <v>0</v>
      </c>
      <c r="X30" s="6">
        <v>0</v>
      </c>
      <c r="Y30" s="6">
        <v>2</v>
      </c>
      <c r="Z30" s="6">
        <v>0</v>
      </c>
      <c r="AA30" s="6"/>
      <c r="AB30" s="8">
        <f t="shared" si="25"/>
        <v>17</v>
      </c>
      <c r="AC30" s="6">
        <v>29</v>
      </c>
      <c r="AD30" s="9">
        <f t="shared" si="26"/>
        <v>0.58620689655172409</v>
      </c>
      <c r="AE30" s="10" t="str">
        <f t="shared" si="27"/>
        <v>Призёр</v>
      </c>
    </row>
    <row r="31" spans="1:31">
      <c r="A31" s="6">
        <v>347</v>
      </c>
      <c r="B31" s="6" t="s">
        <v>52</v>
      </c>
      <c r="C31" s="6" t="s">
        <v>144</v>
      </c>
      <c r="D31" s="6" t="s">
        <v>145</v>
      </c>
      <c r="E31" s="6" t="s">
        <v>146</v>
      </c>
      <c r="F31" s="6" t="str">
        <f t="shared" ref="F31:F33" si="28">LEFT(C31,1)</f>
        <v>К</v>
      </c>
      <c r="G31" s="6" t="str">
        <f t="shared" ref="G31:G33" si="29">LEFT(D31,1)</f>
        <v>К</v>
      </c>
      <c r="H31" s="6" t="str">
        <f t="shared" ref="H31:H33" si="30">LEFT(E31,1)</f>
        <v>И</v>
      </c>
      <c r="I31" s="6">
        <v>760184</v>
      </c>
      <c r="J31" s="7">
        <v>8</v>
      </c>
      <c r="K31" s="6" t="s">
        <v>78</v>
      </c>
      <c r="L31" s="6" t="s">
        <v>16</v>
      </c>
      <c r="M31" s="6">
        <v>1</v>
      </c>
      <c r="N31" s="6">
        <v>1</v>
      </c>
      <c r="O31" s="6">
        <v>0</v>
      </c>
      <c r="P31" s="6">
        <v>1</v>
      </c>
      <c r="Q31" s="6">
        <v>1</v>
      </c>
      <c r="R31" s="6">
        <v>1</v>
      </c>
      <c r="S31" s="6">
        <v>4</v>
      </c>
      <c r="T31" s="6">
        <v>1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3</v>
      </c>
      <c r="AA31" s="6"/>
      <c r="AB31" s="8">
        <f t="shared" ref="AB31:AB33" si="31">SUM(M31:AA31)</f>
        <v>13</v>
      </c>
      <c r="AC31" s="6">
        <v>29</v>
      </c>
      <c r="AD31" s="9">
        <f t="shared" ref="AD31:AD33" si="32">AB31/AC31</f>
        <v>0.44827586206896552</v>
      </c>
      <c r="AE31" s="10" t="str">
        <f t="shared" si="27"/>
        <v>Участник</v>
      </c>
    </row>
    <row r="32" spans="1:31">
      <c r="A32" s="6">
        <v>348</v>
      </c>
      <c r="B32" s="6" t="s">
        <v>52</v>
      </c>
      <c r="C32" s="6" t="s">
        <v>148</v>
      </c>
      <c r="D32" s="6" t="s">
        <v>149</v>
      </c>
      <c r="E32" s="6" t="s">
        <v>85</v>
      </c>
      <c r="F32" s="6" t="str">
        <f t="shared" si="28"/>
        <v>Д</v>
      </c>
      <c r="G32" s="6" t="str">
        <f t="shared" si="29"/>
        <v>Я</v>
      </c>
      <c r="H32" s="6" t="str">
        <f t="shared" si="30"/>
        <v>В</v>
      </c>
      <c r="I32" s="6">
        <v>760184</v>
      </c>
      <c r="J32" s="7">
        <v>8</v>
      </c>
      <c r="K32" s="6" t="s">
        <v>82</v>
      </c>
      <c r="L32" s="6" t="s">
        <v>16</v>
      </c>
      <c r="M32" s="6">
        <v>0</v>
      </c>
      <c r="N32" s="6">
        <v>0</v>
      </c>
      <c r="O32" s="6">
        <v>1</v>
      </c>
      <c r="P32" s="6">
        <v>3</v>
      </c>
      <c r="Q32" s="6">
        <v>1</v>
      </c>
      <c r="R32" s="6">
        <v>1</v>
      </c>
      <c r="S32" s="6">
        <v>0</v>
      </c>
      <c r="T32" s="6">
        <v>0</v>
      </c>
      <c r="U32" s="6">
        <v>0</v>
      </c>
      <c r="V32" s="6">
        <v>1</v>
      </c>
      <c r="W32" s="6">
        <v>0</v>
      </c>
      <c r="X32" s="6">
        <v>0</v>
      </c>
      <c r="Y32" s="6">
        <v>2</v>
      </c>
      <c r="Z32" s="6">
        <v>4</v>
      </c>
      <c r="AA32" s="6"/>
      <c r="AB32" s="8">
        <f t="shared" si="31"/>
        <v>13</v>
      </c>
      <c r="AC32" s="6">
        <v>29</v>
      </c>
      <c r="AD32" s="9">
        <f t="shared" si="32"/>
        <v>0.44827586206896552</v>
      </c>
      <c r="AE32" s="10" t="str">
        <f t="shared" si="27"/>
        <v>Участник</v>
      </c>
    </row>
    <row r="33" spans="1:31">
      <c r="A33" s="6">
        <v>359</v>
      </c>
      <c r="B33" s="6" t="s">
        <v>58</v>
      </c>
      <c r="C33" s="6" t="s">
        <v>140</v>
      </c>
      <c r="D33" s="6" t="s">
        <v>38</v>
      </c>
      <c r="E33" s="6" t="s">
        <v>39</v>
      </c>
      <c r="F33" s="6" t="str">
        <f t="shared" si="28"/>
        <v>К</v>
      </c>
      <c r="G33" s="6" t="str">
        <f t="shared" si="29"/>
        <v>А</v>
      </c>
      <c r="H33" s="6" t="str">
        <f t="shared" si="30"/>
        <v>А</v>
      </c>
      <c r="I33" s="6">
        <v>760184</v>
      </c>
      <c r="J33" s="7">
        <v>8</v>
      </c>
      <c r="K33" s="6" t="s">
        <v>73</v>
      </c>
      <c r="L33" s="6" t="s">
        <v>16</v>
      </c>
      <c r="M33" s="6">
        <v>1</v>
      </c>
      <c r="N33" s="6">
        <v>3</v>
      </c>
      <c r="O33" s="6">
        <v>1</v>
      </c>
      <c r="P33" s="6">
        <v>2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1</v>
      </c>
      <c r="W33" s="6">
        <v>1</v>
      </c>
      <c r="X33" s="6">
        <v>0</v>
      </c>
      <c r="Y33" s="6">
        <v>0</v>
      </c>
      <c r="Z33" s="6">
        <v>3</v>
      </c>
      <c r="AA33" s="6"/>
      <c r="AB33" s="8">
        <f t="shared" si="31"/>
        <v>12</v>
      </c>
      <c r="AC33" s="6">
        <v>29</v>
      </c>
      <c r="AD33" s="9">
        <f t="shared" si="32"/>
        <v>0.41379310344827586</v>
      </c>
      <c r="AE33" s="10" t="str">
        <f t="shared" ref="AE33:AE34" si="33">IF(AB33&gt;75%*AC33,"Победитель",IF(AB33&gt;50%*AC33,"Призёр","Участник"))</f>
        <v>Участник</v>
      </c>
    </row>
    <row r="34" spans="1:31">
      <c r="A34" s="6">
        <v>402</v>
      </c>
      <c r="B34" s="6" t="s">
        <v>52</v>
      </c>
      <c r="C34" s="6" t="s">
        <v>142</v>
      </c>
      <c r="D34" s="6" t="s">
        <v>143</v>
      </c>
      <c r="E34" s="6" t="s">
        <v>104</v>
      </c>
      <c r="F34" s="6" t="str">
        <f t="shared" ref="F34:F35" si="34">LEFT(C34,1)</f>
        <v>С</v>
      </c>
      <c r="G34" s="6" t="str">
        <f t="shared" ref="G34:G35" si="35">LEFT(D34,1)</f>
        <v>М</v>
      </c>
      <c r="H34" s="6" t="str">
        <f t="shared" ref="H34:H35" si="36">LEFT(E34,1)</f>
        <v>Б</v>
      </c>
      <c r="I34" s="6">
        <v>760184</v>
      </c>
      <c r="J34" s="7">
        <v>8</v>
      </c>
      <c r="K34" s="6" t="s">
        <v>76</v>
      </c>
      <c r="L34" s="6" t="s">
        <v>16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1</v>
      </c>
      <c r="X34" s="6">
        <v>0</v>
      </c>
      <c r="Y34" s="6">
        <v>1</v>
      </c>
      <c r="Z34" s="6">
        <v>4</v>
      </c>
      <c r="AA34" s="6"/>
      <c r="AB34" s="8">
        <f t="shared" ref="AB34:AB35" si="37">SUM(M34:AA34)</f>
        <v>6</v>
      </c>
      <c r="AC34" s="6">
        <v>29</v>
      </c>
      <c r="AD34" s="9">
        <f t="shared" ref="AD34:AD35" si="38">AB34/AC34</f>
        <v>0.20689655172413793</v>
      </c>
      <c r="AE34" s="10" t="str">
        <f t="shared" si="33"/>
        <v>Участник</v>
      </c>
    </row>
    <row r="35" spans="1:31">
      <c r="A35" s="6">
        <v>420</v>
      </c>
      <c r="B35" s="6" t="s">
        <v>52</v>
      </c>
      <c r="C35" s="6" t="s">
        <v>150</v>
      </c>
      <c r="D35" s="6" t="s">
        <v>99</v>
      </c>
      <c r="E35" s="6" t="s">
        <v>83</v>
      </c>
      <c r="F35" s="6" t="str">
        <f t="shared" si="34"/>
        <v>П</v>
      </c>
      <c r="G35" s="6" t="str">
        <f t="shared" si="35"/>
        <v>М</v>
      </c>
      <c r="H35" s="6" t="str">
        <f t="shared" si="36"/>
        <v>А</v>
      </c>
      <c r="I35" s="6">
        <v>760184</v>
      </c>
      <c r="J35" s="7">
        <v>9</v>
      </c>
      <c r="K35" s="6" t="s">
        <v>47</v>
      </c>
      <c r="L35" s="6" t="s">
        <v>16</v>
      </c>
      <c r="M35" s="6">
        <v>2</v>
      </c>
      <c r="N35" s="6">
        <v>1</v>
      </c>
      <c r="O35" s="6">
        <v>1</v>
      </c>
      <c r="P35" s="6">
        <v>0</v>
      </c>
      <c r="Q35" s="6">
        <v>0</v>
      </c>
      <c r="R35" s="6">
        <v>3</v>
      </c>
      <c r="S35" s="6">
        <v>2</v>
      </c>
      <c r="T35" s="6">
        <v>4</v>
      </c>
      <c r="U35" s="6">
        <v>0</v>
      </c>
      <c r="V35" s="6">
        <v>0</v>
      </c>
      <c r="W35" s="6">
        <v>1</v>
      </c>
      <c r="X35" s="6">
        <v>2</v>
      </c>
      <c r="Y35" s="6">
        <v>2</v>
      </c>
      <c r="Z35" s="6"/>
      <c r="AA35" s="6"/>
      <c r="AB35" s="8">
        <f t="shared" si="37"/>
        <v>18</v>
      </c>
      <c r="AC35" s="6">
        <v>25</v>
      </c>
      <c r="AD35" s="9">
        <f t="shared" si="38"/>
        <v>0.72</v>
      </c>
      <c r="AE35" s="11" t="str">
        <f t="shared" ref="AE35" si="39">IF(AB35&gt;75%*AC35,"Победитель",IF(AB35&gt;50%*AC35,"Призёр","Участник"))</f>
        <v>Призёр</v>
      </c>
    </row>
    <row r="36" spans="1:31">
      <c r="A36" s="6">
        <v>497</v>
      </c>
      <c r="B36" s="6" t="s">
        <v>52</v>
      </c>
      <c r="C36" s="6" t="s">
        <v>155</v>
      </c>
      <c r="D36" s="6" t="s">
        <v>56</v>
      </c>
      <c r="E36" s="6" t="s">
        <v>156</v>
      </c>
      <c r="F36" s="6" t="str">
        <f t="shared" ref="F36:F41" si="40">LEFT(C36,1)</f>
        <v>Ф</v>
      </c>
      <c r="G36" s="6" t="str">
        <f t="shared" ref="G36:G41" si="41">LEFT(D36,1)</f>
        <v>К</v>
      </c>
      <c r="H36" s="6" t="str">
        <f t="shared" ref="H36:H41" si="42">LEFT(E36,1)</f>
        <v>Д</v>
      </c>
      <c r="I36" s="6">
        <v>760184</v>
      </c>
      <c r="J36" s="7">
        <v>10</v>
      </c>
      <c r="K36" s="6" t="s">
        <v>64</v>
      </c>
      <c r="L36" s="6" t="s">
        <v>16</v>
      </c>
      <c r="M36" s="6">
        <v>1</v>
      </c>
      <c r="N36" s="6">
        <v>1</v>
      </c>
      <c r="O36" s="6">
        <v>1</v>
      </c>
      <c r="P36" s="6">
        <v>2</v>
      </c>
      <c r="Q36" s="6">
        <v>2</v>
      </c>
      <c r="R36" s="6">
        <v>2</v>
      </c>
      <c r="S36" s="6">
        <v>2</v>
      </c>
      <c r="T36" s="6">
        <v>3</v>
      </c>
      <c r="U36" s="6">
        <v>5</v>
      </c>
      <c r="V36" s="6">
        <v>5</v>
      </c>
      <c r="W36" s="6">
        <v>7</v>
      </c>
      <c r="X36" s="6">
        <v>4</v>
      </c>
      <c r="Y36" s="6">
        <v>15</v>
      </c>
      <c r="Z36" s="6">
        <v>13</v>
      </c>
      <c r="AA36" s="12">
        <v>2</v>
      </c>
      <c r="AB36" s="8">
        <f t="shared" ref="AB36" si="43">SUM(M36:AA36)</f>
        <v>65</v>
      </c>
      <c r="AC36" s="6">
        <v>69</v>
      </c>
      <c r="AD36" s="9">
        <f t="shared" ref="AD36" si="44">AB36/AC36</f>
        <v>0.94202898550724634</v>
      </c>
      <c r="AE36" s="11" t="str">
        <f t="shared" ref="AE36" si="45">IF(AB36&gt;75%*AC36,"Победитель",IF(AB36&gt;50%*AC36,"Призёр","Участник"))</f>
        <v>Победитель</v>
      </c>
    </row>
    <row r="37" spans="1:31">
      <c r="A37" s="6">
        <v>513</v>
      </c>
      <c r="B37" s="6" t="s">
        <v>58</v>
      </c>
      <c r="C37" s="6" t="s">
        <v>159</v>
      </c>
      <c r="D37" s="6" t="s">
        <v>113</v>
      </c>
      <c r="E37" s="6" t="s">
        <v>34</v>
      </c>
      <c r="F37" s="6" t="str">
        <f t="shared" si="40"/>
        <v>Г</v>
      </c>
      <c r="G37" s="6" t="str">
        <f t="shared" si="41"/>
        <v>Е</v>
      </c>
      <c r="H37" s="6" t="str">
        <f t="shared" si="42"/>
        <v>С</v>
      </c>
      <c r="I37" s="6">
        <v>760184</v>
      </c>
      <c r="J37" s="7">
        <v>10</v>
      </c>
      <c r="K37" s="6" t="s">
        <v>160</v>
      </c>
      <c r="L37" s="6" t="s">
        <v>16</v>
      </c>
      <c r="M37" s="6">
        <v>1</v>
      </c>
      <c r="N37" s="6">
        <v>1</v>
      </c>
      <c r="O37" s="6">
        <v>1</v>
      </c>
      <c r="P37" s="6">
        <v>2</v>
      </c>
      <c r="Q37" s="6">
        <v>2</v>
      </c>
      <c r="R37" s="6">
        <v>2</v>
      </c>
      <c r="S37" s="6">
        <v>2</v>
      </c>
      <c r="T37" s="6">
        <v>2</v>
      </c>
      <c r="U37" s="6">
        <v>2</v>
      </c>
      <c r="V37" s="6">
        <v>5</v>
      </c>
      <c r="W37" s="6">
        <v>5</v>
      </c>
      <c r="X37" s="6">
        <v>3</v>
      </c>
      <c r="Y37" s="6">
        <v>10</v>
      </c>
      <c r="Z37" s="6">
        <v>10</v>
      </c>
      <c r="AA37" s="12">
        <v>3</v>
      </c>
      <c r="AB37" s="8">
        <f t="shared" ref="AB37:AB45" si="46">SUM(M37:AA37)</f>
        <v>51</v>
      </c>
      <c r="AC37" s="6">
        <v>69</v>
      </c>
      <c r="AD37" s="9">
        <f t="shared" ref="AD37:AD45" si="47">AB37/AC37</f>
        <v>0.73913043478260865</v>
      </c>
      <c r="AE37" s="10" t="s">
        <v>184</v>
      </c>
    </row>
    <row r="38" spans="1:31">
      <c r="A38" s="6">
        <v>514</v>
      </c>
      <c r="B38" s="6" t="s">
        <v>58</v>
      </c>
      <c r="C38" s="6" t="s">
        <v>161</v>
      </c>
      <c r="D38" s="6" t="s">
        <v>112</v>
      </c>
      <c r="E38" s="6" t="s">
        <v>87</v>
      </c>
      <c r="F38" s="6" t="str">
        <f t="shared" si="40"/>
        <v>Г</v>
      </c>
      <c r="G38" s="6" t="str">
        <f t="shared" si="41"/>
        <v>К</v>
      </c>
      <c r="H38" s="6" t="str">
        <f t="shared" si="42"/>
        <v>О</v>
      </c>
      <c r="I38" s="6">
        <v>760184</v>
      </c>
      <c r="J38" s="7">
        <v>10</v>
      </c>
      <c r="K38" s="6" t="s">
        <v>162</v>
      </c>
      <c r="L38" s="6" t="s">
        <v>16</v>
      </c>
      <c r="M38" s="6">
        <v>1</v>
      </c>
      <c r="N38" s="6">
        <v>1</v>
      </c>
      <c r="O38" s="6">
        <v>1</v>
      </c>
      <c r="P38" s="6">
        <v>2</v>
      </c>
      <c r="Q38" s="6">
        <v>2</v>
      </c>
      <c r="R38" s="6">
        <v>1</v>
      </c>
      <c r="S38" s="6">
        <v>2</v>
      </c>
      <c r="T38" s="6">
        <v>2</v>
      </c>
      <c r="U38" s="6">
        <v>5</v>
      </c>
      <c r="V38" s="6">
        <v>0</v>
      </c>
      <c r="W38" s="6">
        <v>6</v>
      </c>
      <c r="X38" s="6">
        <v>4</v>
      </c>
      <c r="Y38" s="6">
        <v>10</v>
      </c>
      <c r="Z38" s="6">
        <v>11</v>
      </c>
      <c r="AA38" s="12">
        <v>2</v>
      </c>
      <c r="AB38" s="8">
        <f t="shared" si="46"/>
        <v>50</v>
      </c>
      <c r="AC38" s="6">
        <v>69</v>
      </c>
      <c r="AD38" s="9">
        <f t="shared" si="47"/>
        <v>0.72463768115942029</v>
      </c>
      <c r="AE38" s="10" t="s">
        <v>184</v>
      </c>
    </row>
    <row r="39" spans="1:31">
      <c r="A39" s="6">
        <v>521</v>
      </c>
      <c r="B39" s="6" t="s">
        <v>52</v>
      </c>
      <c r="C39" s="6" t="s">
        <v>158</v>
      </c>
      <c r="D39" s="6" t="s">
        <v>79</v>
      </c>
      <c r="E39" s="6" t="s">
        <v>62</v>
      </c>
      <c r="F39" s="6" t="str">
        <f t="shared" si="40"/>
        <v>А</v>
      </c>
      <c r="G39" s="6" t="str">
        <f t="shared" si="41"/>
        <v>С</v>
      </c>
      <c r="H39" s="6" t="str">
        <f t="shared" si="42"/>
        <v>Д</v>
      </c>
      <c r="I39" s="6">
        <v>760184</v>
      </c>
      <c r="J39" s="7">
        <v>10</v>
      </c>
      <c r="K39" s="6" t="s">
        <v>67</v>
      </c>
      <c r="L39" s="6" t="s">
        <v>16</v>
      </c>
      <c r="M39" s="6">
        <v>1</v>
      </c>
      <c r="N39" s="6">
        <v>1</v>
      </c>
      <c r="O39" s="6">
        <v>0</v>
      </c>
      <c r="P39" s="6">
        <v>2</v>
      </c>
      <c r="Q39" s="6">
        <v>2</v>
      </c>
      <c r="R39" s="6">
        <v>2</v>
      </c>
      <c r="S39" s="6">
        <v>2</v>
      </c>
      <c r="T39" s="6">
        <v>3</v>
      </c>
      <c r="U39" s="6">
        <v>5</v>
      </c>
      <c r="V39" s="6">
        <v>0</v>
      </c>
      <c r="W39" s="6">
        <v>4</v>
      </c>
      <c r="X39" s="6">
        <v>3</v>
      </c>
      <c r="Y39" s="6">
        <v>7</v>
      </c>
      <c r="Z39" s="6">
        <v>4</v>
      </c>
      <c r="AA39" s="12">
        <v>0</v>
      </c>
      <c r="AB39" s="8">
        <f t="shared" si="46"/>
        <v>36</v>
      </c>
      <c r="AC39" s="6">
        <v>69</v>
      </c>
      <c r="AD39" s="9">
        <f t="shared" si="47"/>
        <v>0.52173913043478259</v>
      </c>
      <c r="AE39" s="10" t="s">
        <v>184</v>
      </c>
    </row>
    <row r="40" spans="1:31">
      <c r="A40" s="6">
        <v>523</v>
      </c>
      <c r="B40" s="6" t="s">
        <v>58</v>
      </c>
      <c r="C40" s="6" t="s">
        <v>157</v>
      </c>
      <c r="D40" s="6" t="s">
        <v>103</v>
      </c>
      <c r="E40" s="6" t="s">
        <v>94</v>
      </c>
      <c r="F40" s="6" t="str">
        <f t="shared" si="40"/>
        <v>А</v>
      </c>
      <c r="G40" s="6" t="str">
        <f t="shared" si="41"/>
        <v>И</v>
      </c>
      <c r="H40" s="6" t="str">
        <f t="shared" si="42"/>
        <v>М</v>
      </c>
      <c r="I40" s="6">
        <v>760184</v>
      </c>
      <c r="J40" s="7">
        <v>10</v>
      </c>
      <c r="K40" s="6" t="s">
        <v>65</v>
      </c>
      <c r="L40" s="6" t="s">
        <v>16</v>
      </c>
      <c r="M40" s="6">
        <v>1</v>
      </c>
      <c r="N40" s="6">
        <v>1</v>
      </c>
      <c r="O40" s="6">
        <v>0</v>
      </c>
      <c r="P40" s="6">
        <v>2</v>
      </c>
      <c r="Q40" s="6">
        <v>2</v>
      </c>
      <c r="R40" s="6">
        <v>2</v>
      </c>
      <c r="S40" s="6">
        <v>0</v>
      </c>
      <c r="T40" s="6">
        <v>3</v>
      </c>
      <c r="U40" s="6">
        <v>5</v>
      </c>
      <c r="V40" s="6">
        <v>5</v>
      </c>
      <c r="W40" s="6">
        <v>7</v>
      </c>
      <c r="X40" s="6">
        <v>4</v>
      </c>
      <c r="Y40" s="6">
        <v>1</v>
      </c>
      <c r="Z40" s="6">
        <v>2</v>
      </c>
      <c r="AA40" s="12">
        <v>0</v>
      </c>
      <c r="AB40" s="8">
        <f t="shared" si="46"/>
        <v>35</v>
      </c>
      <c r="AC40" s="6">
        <v>69</v>
      </c>
      <c r="AD40" s="9">
        <f t="shared" si="47"/>
        <v>0.50724637681159424</v>
      </c>
      <c r="AE40" s="10" t="s">
        <v>184</v>
      </c>
    </row>
    <row r="41" spans="1:31">
      <c r="A41" s="6">
        <v>525</v>
      </c>
      <c r="B41" s="6" t="s">
        <v>58</v>
      </c>
      <c r="C41" s="6" t="s">
        <v>165</v>
      </c>
      <c r="D41" s="6" t="s">
        <v>154</v>
      </c>
      <c r="E41" s="6" t="s">
        <v>34</v>
      </c>
      <c r="F41" s="6" t="str">
        <f t="shared" si="40"/>
        <v>Р</v>
      </c>
      <c r="G41" s="6" t="str">
        <f t="shared" si="41"/>
        <v>Г</v>
      </c>
      <c r="H41" s="6" t="str">
        <f t="shared" si="42"/>
        <v>С</v>
      </c>
      <c r="I41" s="6">
        <v>760184</v>
      </c>
      <c r="J41" s="7">
        <v>10</v>
      </c>
      <c r="K41" s="6" t="s">
        <v>166</v>
      </c>
      <c r="L41" s="6" t="s">
        <v>16</v>
      </c>
      <c r="M41" s="6">
        <v>1</v>
      </c>
      <c r="N41" s="6">
        <v>1</v>
      </c>
      <c r="O41" s="6">
        <v>1</v>
      </c>
      <c r="P41" s="6">
        <v>0</v>
      </c>
      <c r="Q41" s="6">
        <v>0</v>
      </c>
      <c r="R41" s="6">
        <v>1</v>
      </c>
      <c r="S41" s="6">
        <v>2</v>
      </c>
      <c r="T41" s="6">
        <v>0</v>
      </c>
      <c r="U41" s="6">
        <v>0</v>
      </c>
      <c r="V41" s="6">
        <v>5</v>
      </c>
      <c r="W41" s="6">
        <v>3</v>
      </c>
      <c r="X41" s="6">
        <v>4</v>
      </c>
      <c r="Y41" s="6">
        <v>3</v>
      </c>
      <c r="Z41" s="6">
        <v>4</v>
      </c>
      <c r="AA41" s="12">
        <v>1</v>
      </c>
      <c r="AB41" s="8">
        <f t="shared" si="46"/>
        <v>26</v>
      </c>
      <c r="AC41" s="6">
        <v>69</v>
      </c>
      <c r="AD41" s="9">
        <f t="shared" si="47"/>
        <v>0.37681159420289856</v>
      </c>
      <c r="AE41" s="10" t="str">
        <f t="shared" ref="AE41:AE44" si="48">IF(AB41&gt;75%*AC41,"Победитель",IF(AB41&gt;50%*AC41,"Призёр","Участник"))</f>
        <v>Участник</v>
      </c>
    </row>
    <row r="42" spans="1:31">
      <c r="A42" s="6">
        <v>529</v>
      </c>
      <c r="B42" s="6" t="s">
        <v>52</v>
      </c>
      <c r="C42" s="6" t="s">
        <v>152</v>
      </c>
      <c r="D42" s="6" t="s">
        <v>35</v>
      </c>
      <c r="E42" s="6" t="s">
        <v>153</v>
      </c>
      <c r="F42" s="6" t="str">
        <f t="shared" ref="F42:F44" si="49">LEFT(C42,1)</f>
        <v>И</v>
      </c>
      <c r="G42" s="6" t="str">
        <f t="shared" ref="G42:G44" si="50">LEFT(D42,1)</f>
        <v>Д</v>
      </c>
      <c r="H42" s="6" t="str">
        <f t="shared" ref="H42:H44" si="51">LEFT(E42,1)</f>
        <v>К</v>
      </c>
      <c r="I42" s="6">
        <v>760184</v>
      </c>
      <c r="J42" s="7">
        <v>10</v>
      </c>
      <c r="K42" s="6" t="s">
        <v>63</v>
      </c>
      <c r="L42" s="6" t="s">
        <v>16</v>
      </c>
      <c r="M42" s="6">
        <v>0</v>
      </c>
      <c r="N42" s="6">
        <v>1</v>
      </c>
      <c r="O42" s="6">
        <v>0</v>
      </c>
      <c r="P42" s="6">
        <v>0</v>
      </c>
      <c r="Q42" s="6">
        <v>1</v>
      </c>
      <c r="R42" s="6">
        <v>0</v>
      </c>
      <c r="S42" s="6">
        <v>0</v>
      </c>
      <c r="T42" s="6">
        <v>0</v>
      </c>
      <c r="U42" s="6">
        <v>5</v>
      </c>
      <c r="V42" s="6">
        <v>0</v>
      </c>
      <c r="W42" s="6">
        <v>7</v>
      </c>
      <c r="X42" s="6">
        <v>4</v>
      </c>
      <c r="Y42" s="6">
        <v>0</v>
      </c>
      <c r="Z42" s="6">
        <v>2</v>
      </c>
      <c r="AA42" s="12"/>
      <c r="AB42" s="8">
        <f t="shared" si="46"/>
        <v>20</v>
      </c>
      <c r="AC42" s="6">
        <v>69</v>
      </c>
      <c r="AD42" s="9">
        <f t="shared" si="47"/>
        <v>0.28985507246376813</v>
      </c>
      <c r="AE42" s="10" t="str">
        <f t="shared" si="48"/>
        <v>Участник</v>
      </c>
    </row>
    <row r="43" spans="1:31">
      <c r="A43" s="6">
        <v>535</v>
      </c>
      <c r="B43" s="6" t="s">
        <v>58</v>
      </c>
      <c r="C43" s="6" t="s">
        <v>151</v>
      </c>
      <c r="D43" s="6" t="s">
        <v>33</v>
      </c>
      <c r="E43" s="6" t="s">
        <v>59</v>
      </c>
      <c r="F43" s="6" t="str">
        <f t="shared" si="49"/>
        <v>З</v>
      </c>
      <c r="G43" s="6" t="str">
        <f t="shared" si="50"/>
        <v>И</v>
      </c>
      <c r="H43" s="6" t="str">
        <f t="shared" si="51"/>
        <v>Д</v>
      </c>
      <c r="I43" s="6">
        <v>760184</v>
      </c>
      <c r="J43" s="7">
        <v>10</v>
      </c>
      <c r="K43" s="6" t="s">
        <v>60</v>
      </c>
      <c r="L43" s="6" t="s">
        <v>16</v>
      </c>
      <c r="M43" s="6">
        <v>1</v>
      </c>
      <c r="N43" s="6">
        <v>2</v>
      </c>
      <c r="O43" s="6">
        <v>0</v>
      </c>
      <c r="P43" s="6">
        <v>2</v>
      </c>
      <c r="Q43" s="6">
        <v>1</v>
      </c>
      <c r="R43" s="6">
        <v>0</v>
      </c>
      <c r="S43" s="6">
        <v>2</v>
      </c>
      <c r="T43" s="6">
        <v>0</v>
      </c>
      <c r="U43" s="6">
        <v>0</v>
      </c>
      <c r="V43" s="6">
        <v>0</v>
      </c>
      <c r="W43" s="6">
        <v>1</v>
      </c>
      <c r="X43" s="6">
        <v>1</v>
      </c>
      <c r="Y43" s="6">
        <v>2</v>
      </c>
      <c r="Z43" s="6">
        <v>3</v>
      </c>
      <c r="AA43" s="12">
        <v>0</v>
      </c>
      <c r="AB43" s="8">
        <f t="shared" si="46"/>
        <v>15</v>
      </c>
      <c r="AC43" s="6">
        <v>69</v>
      </c>
      <c r="AD43" s="9">
        <f t="shared" si="47"/>
        <v>0.21739130434782608</v>
      </c>
      <c r="AE43" s="10" t="str">
        <f t="shared" si="48"/>
        <v>Участник</v>
      </c>
    </row>
    <row r="44" spans="1:31">
      <c r="A44" s="6">
        <v>542</v>
      </c>
      <c r="B44" s="6" t="s">
        <v>58</v>
      </c>
      <c r="C44" s="6" t="s">
        <v>163</v>
      </c>
      <c r="D44" s="6" t="s">
        <v>113</v>
      </c>
      <c r="E44" s="6" t="s">
        <v>32</v>
      </c>
      <c r="F44" s="6" t="str">
        <f t="shared" si="49"/>
        <v>З</v>
      </c>
      <c r="G44" s="6" t="str">
        <f t="shared" si="50"/>
        <v>Е</v>
      </c>
      <c r="H44" s="6" t="str">
        <f t="shared" si="51"/>
        <v>В</v>
      </c>
      <c r="I44" s="6">
        <v>760184</v>
      </c>
      <c r="J44" s="7">
        <v>10</v>
      </c>
      <c r="K44" s="6" t="s">
        <v>164</v>
      </c>
      <c r="L44" s="6" t="s">
        <v>16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2</v>
      </c>
      <c r="T44" s="6">
        <v>0</v>
      </c>
      <c r="U44" s="6">
        <v>0</v>
      </c>
      <c r="V44" s="6">
        <v>0</v>
      </c>
      <c r="W44" s="6">
        <v>2</v>
      </c>
      <c r="X44" s="6">
        <v>2</v>
      </c>
      <c r="Y44" s="6">
        <v>0</v>
      </c>
      <c r="Z44" s="6">
        <v>4</v>
      </c>
      <c r="AA44" s="12">
        <v>0</v>
      </c>
      <c r="AB44" s="8">
        <f t="shared" si="46"/>
        <v>10</v>
      </c>
      <c r="AC44" s="6">
        <v>69</v>
      </c>
      <c r="AD44" s="9">
        <f t="shared" si="47"/>
        <v>0.14492753623188406</v>
      </c>
      <c r="AE44" s="10" t="str">
        <f t="shared" si="48"/>
        <v>Участник</v>
      </c>
    </row>
    <row r="45" spans="1:31">
      <c r="A45" s="6">
        <v>572</v>
      </c>
      <c r="B45" s="6" t="s">
        <v>58</v>
      </c>
      <c r="C45" s="6" t="s">
        <v>168</v>
      </c>
      <c r="D45" s="6" t="s">
        <v>105</v>
      </c>
      <c r="E45" s="6" t="s">
        <v>118</v>
      </c>
      <c r="F45" s="6" t="str">
        <f t="shared" ref="F45:F46" si="52">LEFT(C45,1)</f>
        <v>Х</v>
      </c>
      <c r="G45" s="6" t="str">
        <f t="shared" ref="G45:G46" si="53">LEFT(D45,1)</f>
        <v>Д</v>
      </c>
      <c r="H45" s="6" t="str">
        <f t="shared" ref="H45:H46" si="54">LEFT(E45,1)</f>
        <v>А</v>
      </c>
      <c r="I45" s="6">
        <v>760184</v>
      </c>
      <c r="J45" s="7">
        <v>11</v>
      </c>
      <c r="K45" s="6" t="s">
        <v>53</v>
      </c>
      <c r="L45" s="6" t="s">
        <v>16</v>
      </c>
      <c r="M45" s="6">
        <v>3</v>
      </c>
      <c r="N45" s="6">
        <v>5</v>
      </c>
      <c r="O45" s="6">
        <v>0</v>
      </c>
      <c r="P45" s="6">
        <v>5</v>
      </c>
      <c r="Q45" s="6">
        <v>10</v>
      </c>
      <c r="R45" s="6">
        <v>2</v>
      </c>
      <c r="S45" s="6">
        <v>4</v>
      </c>
      <c r="T45" s="6">
        <v>3</v>
      </c>
      <c r="U45" s="6">
        <v>0</v>
      </c>
      <c r="V45" s="6"/>
      <c r="W45" s="6"/>
      <c r="X45" s="6"/>
      <c r="Y45" s="6"/>
      <c r="Z45" s="6"/>
      <c r="AA45" s="6"/>
      <c r="AB45" s="8">
        <f t="shared" si="46"/>
        <v>32</v>
      </c>
      <c r="AC45" s="6">
        <v>52</v>
      </c>
      <c r="AD45" s="9">
        <f t="shared" si="47"/>
        <v>0.61538461538461542</v>
      </c>
      <c r="AE45" s="10" t="s">
        <v>184</v>
      </c>
    </row>
    <row r="46" spans="1:31">
      <c r="A46" s="6">
        <v>578</v>
      </c>
      <c r="B46" s="6" t="s">
        <v>58</v>
      </c>
      <c r="C46" s="6" t="s">
        <v>167</v>
      </c>
      <c r="D46" s="6" t="s">
        <v>33</v>
      </c>
      <c r="E46" s="6" t="s">
        <v>101</v>
      </c>
      <c r="F46" s="6" t="str">
        <f t="shared" si="52"/>
        <v>А</v>
      </c>
      <c r="G46" s="6" t="str">
        <f t="shared" si="53"/>
        <v>И</v>
      </c>
      <c r="H46" s="6" t="str">
        <f t="shared" si="54"/>
        <v>А</v>
      </c>
      <c r="I46" s="6">
        <v>760184</v>
      </c>
      <c r="J46" s="7">
        <v>11</v>
      </c>
      <c r="K46" s="6" t="s">
        <v>51</v>
      </c>
      <c r="L46" s="6" t="s">
        <v>16</v>
      </c>
      <c r="M46" s="6">
        <v>3</v>
      </c>
      <c r="N46" s="6">
        <v>4</v>
      </c>
      <c r="O46" s="6">
        <v>0</v>
      </c>
      <c r="P46" s="6">
        <v>5</v>
      </c>
      <c r="Q46" s="6">
        <v>9</v>
      </c>
      <c r="R46" s="6">
        <v>2</v>
      </c>
      <c r="S46" s="6">
        <v>3</v>
      </c>
      <c r="T46" s="6">
        <v>3</v>
      </c>
      <c r="U46" s="6">
        <v>0</v>
      </c>
      <c r="V46" s="6"/>
      <c r="W46" s="6"/>
      <c r="X46" s="6"/>
      <c r="Y46" s="6"/>
      <c r="Z46" s="6"/>
      <c r="AA46" s="6"/>
      <c r="AB46" s="8">
        <f t="shared" ref="AB46:AB49" si="55">SUM(M46:AA46)</f>
        <v>29</v>
      </c>
      <c r="AC46" s="6">
        <v>52</v>
      </c>
      <c r="AD46" s="9">
        <f t="shared" ref="AD46:AD49" si="56">AB46/AC46</f>
        <v>0.55769230769230771</v>
      </c>
      <c r="AE46" s="10" t="s">
        <v>184</v>
      </c>
    </row>
    <row r="47" spans="1:31">
      <c r="A47" s="6">
        <v>590</v>
      </c>
      <c r="B47" s="6" t="s">
        <v>52</v>
      </c>
      <c r="C47" s="6" t="s">
        <v>169</v>
      </c>
      <c r="D47" s="6" t="s">
        <v>70</v>
      </c>
      <c r="E47" s="6" t="s">
        <v>170</v>
      </c>
      <c r="F47" s="6" t="str">
        <f t="shared" ref="F47:F49" si="57">LEFT(C47,1)</f>
        <v>Г</v>
      </c>
      <c r="G47" s="6" t="str">
        <f t="shared" ref="G47:G49" si="58">LEFT(D47,1)</f>
        <v>А</v>
      </c>
      <c r="H47" s="6" t="str">
        <f t="shared" ref="H47:H49" si="59">LEFT(E47,1)</f>
        <v>А</v>
      </c>
      <c r="I47" s="6">
        <v>760184</v>
      </c>
      <c r="J47" s="7">
        <v>11</v>
      </c>
      <c r="K47" s="6" t="s">
        <v>54</v>
      </c>
      <c r="L47" s="6" t="s">
        <v>16</v>
      </c>
      <c r="M47" s="6">
        <v>2</v>
      </c>
      <c r="N47" s="6">
        <v>4</v>
      </c>
      <c r="O47" s="6">
        <v>0</v>
      </c>
      <c r="P47" s="6">
        <v>5</v>
      </c>
      <c r="Q47" s="6">
        <v>7</v>
      </c>
      <c r="R47" s="6">
        <v>3</v>
      </c>
      <c r="S47" s="6">
        <v>1</v>
      </c>
      <c r="T47" s="6">
        <v>1</v>
      </c>
      <c r="U47" s="6">
        <v>0</v>
      </c>
      <c r="V47" s="6"/>
      <c r="W47" s="6"/>
      <c r="X47" s="6"/>
      <c r="Y47" s="6"/>
      <c r="Z47" s="6"/>
      <c r="AA47" s="6"/>
      <c r="AB47" s="8">
        <f t="shared" si="55"/>
        <v>23</v>
      </c>
      <c r="AC47" s="6">
        <v>52</v>
      </c>
      <c r="AD47" s="9">
        <f t="shared" si="56"/>
        <v>0.44230769230769229</v>
      </c>
      <c r="AE47" s="10" t="str">
        <f t="shared" ref="AE47:AE49" si="60">IF(AB47&gt;75%*AC47,"Победитель",IF(AB47&gt;50%*AC47,"Призёр","Участник"))</f>
        <v>Участник</v>
      </c>
    </row>
    <row r="48" spans="1:31">
      <c r="A48" s="6">
        <v>594</v>
      </c>
      <c r="B48" s="6" t="s">
        <v>58</v>
      </c>
      <c r="C48" s="6" t="s">
        <v>171</v>
      </c>
      <c r="D48" s="6" t="s">
        <v>172</v>
      </c>
      <c r="E48" s="6" t="s">
        <v>100</v>
      </c>
      <c r="F48" s="6" t="str">
        <f t="shared" si="57"/>
        <v>Л</v>
      </c>
      <c r="G48" s="6" t="str">
        <f t="shared" si="58"/>
        <v>И</v>
      </c>
      <c r="H48" s="6" t="str">
        <f t="shared" si="59"/>
        <v>В</v>
      </c>
      <c r="I48" s="6">
        <v>760184</v>
      </c>
      <c r="J48" s="7">
        <v>11</v>
      </c>
      <c r="K48" s="6" t="s">
        <v>55</v>
      </c>
      <c r="L48" s="6" t="s">
        <v>16</v>
      </c>
      <c r="M48" s="6">
        <v>1</v>
      </c>
      <c r="N48" s="6">
        <v>4</v>
      </c>
      <c r="O48" s="6">
        <v>0</v>
      </c>
      <c r="P48" s="6">
        <v>3</v>
      </c>
      <c r="Q48" s="6">
        <v>5</v>
      </c>
      <c r="R48" s="6">
        <v>0</v>
      </c>
      <c r="S48" s="6">
        <v>1</v>
      </c>
      <c r="T48" s="6">
        <v>2</v>
      </c>
      <c r="U48" s="6">
        <v>0</v>
      </c>
      <c r="V48" s="6"/>
      <c r="W48" s="6"/>
      <c r="X48" s="6"/>
      <c r="Y48" s="6"/>
      <c r="Z48" s="6"/>
      <c r="AA48" s="6"/>
      <c r="AB48" s="8">
        <f t="shared" si="55"/>
        <v>16</v>
      </c>
      <c r="AC48" s="6">
        <v>52</v>
      </c>
      <c r="AD48" s="9">
        <f t="shared" si="56"/>
        <v>0.30769230769230771</v>
      </c>
      <c r="AE48" s="10" t="str">
        <f t="shared" si="60"/>
        <v>Участник</v>
      </c>
    </row>
    <row r="49" spans="1:31">
      <c r="A49" s="6">
        <v>595</v>
      </c>
      <c r="B49" s="6" t="s">
        <v>52</v>
      </c>
      <c r="C49" s="6" t="s">
        <v>173</v>
      </c>
      <c r="D49" s="6" t="s">
        <v>102</v>
      </c>
      <c r="E49" s="6" t="s">
        <v>48</v>
      </c>
      <c r="F49" s="6" t="str">
        <f t="shared" si="57"/>
        <v>К</v>
      </c>
      <c r="G49" s="6" t="str">
        <f t="shared" si="58"/>
        <v>А</v>
      </c>
      <c r="H49" s="6" t="str">
        <f t="shared" si="59"/>
        <v>Ю</v>
      </c>
      <c r="I49" s="6">
        <v>760184</v>
      </c>
      <c r="J49" s="7">
        <v>11</v>
      </c>
      <c r="K49" s="6" t="s">
        <v>57</v>
      </c>
      <c r="L49" s="6" t="s">
        <v>16</v>
      </c>
      <c r="M49" s="6">
        <v>1</v>
      </c>
      <c r="N49" s="6">
        <v>4</v>
      </c>
      <c r="O49" s="6">
        <v>0</v>
      </c>
      <c r="P49" s="6">
        <v>1</v>
      </c>
      <c r="Q49" s="6">
        <v>4</v>
      </c>
      <c r="R49" s="6">
        <v>0</v>
      </c>
      <c r="S49" s="6">
        <v>1</v>
      </c>
      <c r="T49" s="6">
        <v>0</v>
      </c>
      <c r="U49" s="6">
        <v>0</v>
      </c>
      <c r="V49" s="6"/>
      <c r="W49" s="6"/>
      <c r="X49" s="6"/>
      <c r="Y49" s="6"/>
      <c r="Z49" s="6"/>
      <c r="AA49" s="6"/>
      <c r="AB49" s="8">
        <f t="shared" si="55"/>
        <v>11</v>
      </c>
      <c r="AC49" s="6">
        <v>52</v>
      </c>
      <c r="AD49" s="9">
        <f t="shared" si="56"/>
        <v>0.21153846153846154</v>
      </c>
      <c r="AE49" s="10" t="str">
        <f t="shared" si="60"/>
        <v>Участник</v>
      </c>
    </row>
  </sheetData>
  <sortState ref="B503:AE553">
    <sortCondition descending="1" ref="AB503:AB553"/>
  </sortState>
  <mergeCells count="33">
    <mergeCell ref="A4:D4"/>
    <mergeCell ref="A5:A7"/>
    <mergeCell ref="C5:C7"/>
    <mergeCell ref="D5:D7"/>
    <mergeCell ref="E5:E7"/>
    <mergeCell ref="B5:B7"/>
    <mergeCell ref="F5:F7"/>
    <mergeCell ref="G5:G7"/>
    <mergeCell ref="H5:H7"/>
    <mergeCell ref="Y6:Y7"/>
    <mergeCell ref="Z6:Z7"/>
    <mergeCell ref="V6:V7"/>
    <mergeCell ref="Q6:Q7"/>
    <mergeCell ref="R6:R7"/>
    <mergeCell ref="S6:S7"/>
    <mergeCell ref="T6:T7"/>
    <mergeCell ref="U6:U7"/>
    <mergeCell ref="AE5:AE7"/>
    <mergeCell ref="I5:I7"/>
    <mergeCell ref="J5:J7"/>
    <mergeCell ref="K5:K7"/>
    <mergeCell ref="AD5:AD7"/>
    <mergeCell ref="L5:L7"/>
    <mergeCell ref="M5:AA5"/>
    <mergeCell ref="M6:M7"/>
    <mergeCell ref="W6:W7"/>
    <mergeCell ref="X6:X7"/>
    <mergeCell ref="AC5:AC7"/>
    <mergeCell ref="AB5:AB7"/>
    <mergeCell ref="AA6:AA7"/>
    <mergeCell ref="N6:N7"/>
    <mergeCell ref="O6:O7"/>
    <mergeCell ref="P6:P7"/>
  </mergeCells>
  <phoneticPr fontId="14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N. S. Bolshakova</cp:lastModifiedBy>
  <cp:lastPrinted>2023-10-26T13:19:55Z</cp:lastPrinted>
  <dcterms:created xsi:type="dcterms:W3CDTF">2018-08-16T12:42:27Z</dcterms:created>
  <dcterms:modified xsi:type="dcterms:W3CDTF">2023-10-26T13:20:12Z</dcterms:modified>
</cp:coreProperties>
</file>