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Результаты общие\На сайт\Литература\"/>
    </mc:Choice>
  </mc:AlternateContent>
  <bookViews>
    <workbookView xWindow="0" yWindow="0" windowWidth="19200" windowHeight="6760"/>
  </bookViews>
  <sheets>
    <sheet name="ЛИТЕРАТУРА" sheetId="1" r:id="rId1"/>
  </sheets>
  <definedNames>
    <definedName name="_xlnm._FilterDatabase" localSheetId="0" hidden="1">ЛИТЕРАТУРА!$A$3:$Z$17</definedName>
  </definedNames>
  <calcPr calcId="162913"/>
</workbook>
</file>

<file path=xl/calcChain.xml><?xml version="1.0" encoding="utf-8"?>
<calcChain xmlns="http://schemas.openxmlformats.org/spreadsheetml/2006/main">
  <c r="F8" i="1" l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W16" i="1"/>
  <c r="W12" i="1"/>
  <c r="W15" i="1"/>
  <c r="Z15" i="1" s="1"/>
  <c r="W13" i="1"/>
  <c r="Y13" i="1" s="1"/>
  <c r="W17" i="1"/>
  <c r="W18" i="1"/>
  <c r="W19" i="1"/>
  <c r="Z19" i="1" s="1"/>
  <c r="W14" i="1"/>
  <c r="W10" i="1"/>
  <c r="Y10" i="1" s="1"/>
  <c r="W11" i="1"/>
  <c r="W9" i="1"/>
  <c r="W8" i="1"/>
  <c r="W25" i="1"/>
  <c r="Z25" i="1" s="1"/>
  <c r="W32" i="1"/>
  <c r="Z32" i="1" s="1"/>
  <c r="W24" i="1"/>
  <c r="Z24" i="1" s="1"/>
  <c r="W31" i="1"/>
  <c r="W30" i="1"/>
  <c r="W27" i="1"/>
  <c r="Z27" i="1" s="1"/>
  <c r="W33" i="1"/>
  <c r="Y33" i="1" s="1"/>
  <c r="W29" i="1"/>
  <c r="W26" i="1"/>
  <c r="Z26" i="1" s="1"/>
  <c r="W28" i="1"/>
  <c r="W20" i="1"/>
  <c r="Z20" i="1" s="1"/>
  <c r="W21" i="1"/>
  <c r="W22" i="1"/>
  <c r="Z22" i="1" s="1"/>
  <c r="W23" i="1"/>
  <c r="Z23" i="1" s="1"/>
  <c r="W34" i="1"/>
  <c r="W38" i="1"/>
  <c r="Z38" i="1" s="1"/>
  <c r="W40" i="1"/>
  <c r="Z40" i="1" s="1"/>
  <c r="W37" i="1"/>
  <c r="Z37" i="1" s="1"/>
  <c r="W39" i="1"/>
  <c r="Z39" i="1" s="1"/>
  <c r="W35" i="1"/>
  <c r="W41" i="1"/>
  <c r="Z41" i="1" s="1"/>
  <c r="W43" i="1"/>
  <c r="W42" i="1"/>
  <c r="Z42" i="1" s="1"/>
  <c r="W36" i="1"/>
  <c r="W50" i="1"/>
  <c r="Z50" i="1" s="1"/>
  <c r="W44" i="1"/>
  <c r="Z44" i="1" s="1"/>
  <c r="W48" i="1"/>
  <c r="W46" i="1"/>
  <c r="W45" i="1"/>
  <c r="Z45" i="1" s="1"/>
  <c r="W47" i="1"/>
  <c r="Z47" i="1" s="1"/>
  <c r="W49" i="1"/>
  <c r="Z49" i="1" s="1"/>
  <c r="W52" i="1"/>
  <c r="W51" i="1"/>
  <c r="Z51" i="1" s="1"/>
  <c r="W56" i="1"/>
  <c r="Z56" i="1" s="1"/>
  <c r="W59" i="1"/>
  <c r="Z59" i="1" s="1"/>
  <c r="W55" i="1"/>
  <c r="W58" i="1"/>
  <c r="W54" i="1"/>
  <c r="W57" i="1"/>
  <c r="Z57" i="1" s="1"/>
  <c r="W53" i="1"/>
  <c r="Z53" i="1" s="1"/>
  <c r="W60" i="1"/>
  <c r="Y60" i="1" s="1"/>
  <c r="W63" i="1"/>
  <c r="Z63" i="1" s="1"/>
  <c r="W69" i="1"/>
  <c r="Z69" i="1" s="1"/>
  <c r="W67" i="1"/>
  <c r="Y67" i="1" s="1"/>
  <c r="W66" i="1"/>
  <c r="Z66" i="1" s="1"/>
  <c r="W61" i="1"/>
  <c r="W62" i="1"/>
  <c r="Z62" i="1" s="1"/>
  <c r="W65" i="1"/>
  <c r="Z65" i="1" s="1"/>
  <c r="W64" i="1"/>
  <c r="Z64" i="1" s="1"/>
  <c r="W68" i="1"/>
  <c r="Z68" i="1" s="1"/>
  <c r="Z33" i="1" l="1"/>
  <c r="Y40" i="1"/>
  <c r="Y38" i="1"/>
  <c r="Y68" i="1"/>
  <c r="Y22" i="1"/>
  <c r="Y20" i="1"/>
  <c r="Z11" i="1"/>
  <c r="Y11" i="1"/>
  <c r="Y53" i="1"/>
  <c r="Y42" i="1"/>
  <c r="Y32" i="1"/>
  <c r="Y64" i="1"/>
  <c r="Y69" i="1"/>
  <c r="Y57" i="1"/>
  <c r="Y51" i="1"/>
  <c r="Y49" i="1"/>
  <c r="Y26" i="1"/>
  <c r="Y25" i="1"/>
  <c r="Z43" i="1"/>
  <c r="Y43" i="1"/>
  <c r="Z21" i="1"/>
  <c r="Y21" i="1"/>
  <c r="Z14" i="1"/>
  <c r="Y14" i="1"/>
  <c r="Z12" i="1"/>
  <c r="Y12" i="1"/>
  <c r="Y65" i="1"/>
  <c r="Y63" i="1"/>
  <c r="Y54" i="1"/>
  <c r="Y47" i="1"/>
  <c r="Y41" i="1"/>
  <c r="Y29" i="1"/>
  <c r="Y19" i="1"/>
  <c r="Z60" i="1"/>
  <c r="Z13" i="1"/>
  <c r="Z34" i="1"/>
  <c r="Y34" i="1"/>
  <c r="Z30" i="1"/>
  <c r="Y30" i="1"/>
  <c r="Y16" i="1"/>
  <c r="Z16" i="1"/>
  <c r="Y62" i="1"/>
  <c r="Y55" i="1"/>
  <c r="Y45" i="1"/>
  <c r="Y39" i="1"/>
  <c r="Z67" i="1"/>
  <c r="Z52" i="1"/>
  <c r="Y52" i="1"/>
  <c r="Z46" i="1"/>
  <c r="Y46" i="1"/>
  <c r="Y48" i="1"/>
  <c r="Z48" i="1"/>
  <c r="Z36" i="1"/>
  <c r="Y36" i="1"/>
  <c r="Y35" i="1"/>
  <c r="Z35" i="1"/>
  <c r="Y28" i="1"/>
  <c r="Z28" i="1"/>
  <c r="Z31" i="1"/>
  <c r="Y31" i="1"/>
  <c r="Z8" i="1"/>
  <c r="Y8" i="1"/>
  <c r="Y18" i="1"/>
  <c r="Z18" i="1"/>
  <c r="Y66" i="1"/>
  <c r="Y59" i="1"/>
  <c r="Y44" i="1"/>
  <c r="Y37" i="1"/>
  <c r="Y23" i="1"/>
  <c r="Y27" i="1"/>
  <c r="Z61" i="1"/>
  <c r="Y61" i="1"/>
  <c r="Z58" i="1"/>
  <c r="Y58" i="1"/>
  <c r="Z9" i="1"/>
  <c r="Y9" i="1"/>
  <c r="Z17" i="1"/>
  <c r="Y17" i="1"/>
  <c r="Y56" i="1"/>
  <c r="Y50" i="1"/>
  <c r="Y24" i="1"/>
  <c r="Y15" i="1"/>
  <c r="Z10" i="1"/>
</calcChain>
</file>

<file path=xl/sharedStrings.xml><?xml version="1.0" encoding="utf-8"?>
<sst xmlns="http://schemas.openxmlformats.org/spreadsheetml/2006/main" count="402" uniqueCount="241">
  <si>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</si>
  <si>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</si>
  <si>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</si>
  <si>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</si>
  <si>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</si>
  <si>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</si>
  <si>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</si>
  <si>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</si>
  <si>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</si>
  <si>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</si>
  <si>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№3</t>
  </si>
  <si>
    <t>№4</t>
  </si>
  <si>
    <t>№5</t>
  </si>
  <si>
    <t>% выполнения</t>
  </si>
  <si>
    <t>№6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</si>
  <si>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</si>
  <si>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</si>
  <si>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</si>
  <si>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</si>
  <si>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</si>
  <si>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</si>
  <si>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№ 2</t>
  </si>
  <si>
    <t>№7</t>
  </si>
  <si>
    <t>№8</t>
  </si>
  <si>
    <t>№9</t>
  </si>
  <si>
    <t>№10</t>
  </si>
  <si>
    <t>Максимовна</t>
  </si>
  <si>
    <t>Л0501</t>
  </si>
  <si>
    <t>Л0601</t>
  </si>
  <si>
    <t>Владимирович</t>
  </si>
  <si>
    <t>Л0602</t>
  </si>
  <si>
    <t>Иван</t>
  </si>
  <si>
    <t>Сергеевич</t>
  </si>
  <si>
    <t>Л0603</t>
  </si>
  <si>
    <t>Л0604</t>
  </si>
  <si>
    <t>Матвей</t>
  </si>
  <si>
    <t>Л0605</t>
  </si>
  <si>
    <t>Сергеевна</t>
  </si>
  <si>
    <t>Л0701</t>
  </si>
  <si>
    <t>Л0702</t>
  </si>
  <si>
    <t>Артем</t>
  </si>
  <si>
    <t>Александрович</t>
  </si>
  <si>
    <t>Л0801</t>
  </si>
  <si>
    <t>Л0802</t>
  </si>
  <si>
    <t>ж</t>
  </si>
  <si>
    <t>Юлия</t>
  </si>
  <si>
    <t>Владимировна</t>
  </si>
  <si>
    <t>Таисия</t>
  </si>
  <si>
    <t>Дмитриевна</t>
  </si>
  <si>
    <t>Ксения</t>
  </si>
  <si>
    <t>Владиславовна</t>
  </si>
  <si>
    <t>Анастасия</t>
  </si>
  <si>
    <t>Александровна</t>
  </si>
  <si>
    <t>Витальевна</t>
  </si>
  <si>
    <t>Романовна</t>
  </si>
  <si>
    <t>м</t>
  </si>
  <si>
    <t>Александра</t>
  </si>
  <si>
    <t>Кирилл</t>
  </si>
  <si>
    <t>Андреевич</t>
  </si>
  <si>
    <t>Л0502</t>
  </si>
  <si>
    <t>Л0503</t>
  </si>
  <si>
    <t>Л0504</t>
  </si>
  <si>
    <t>Алина</t>
  </si>
  <si>
    <t>Л0505</t>
  </si>
  <si>
    <t>Л0506</t>
  </si>
  <si>
    <t>Екатерина</t>
  </si>
  <si>
    <t>Л0507</t>
  </si>
  <si>
    <t>Мария</t>
  </si>
  <si>
    <t>Л0508</t>
  </si>
  <si>
    <t>Евгеньевна</t>
  </si>
  <si>
    <t>Л0509</t>
  </si>
  <si>
    <t>Макар</t>
  </si>
  <si>
    <t>Л0510</t>
  </si>
  <si>
    <t>Л0511</t>
  </si>
  <si>
    <t>Л0512</t>
  </si>
  <si>
    <t>Алексеевна</t>
  </si>
  <si>
    <t>Ульяна</t>
  </si>
  <si>
    <t>Игоревна</t>
  </si>
  <si>
    <t>Л0606</t>
  </si>
  <si>
    <t>Валерия</t>
  </si>
  <si>
    <t>Л0607</t>
  </si>
  <si>
    <t>Л0608</t>
  </si>
  <si>
    <t>Юрьевна</t>
  </si>
  <si>
    <t>Л0609</t>
  </si>
  <si>
    <t>Л0610</t>
  </si>
  <si>
    <t>Л0611</t>
  </si>
  <si>
    <t>Л0612</t>
  </si>
  <si>
    <t>Л0613</t>
  </si>
  <si>
    <t>Павловна</t>
  </si>
  <si>
    <t>Л0703</t>
  </si>
  <si>
    <t>Л0704</t>
  </si>
  <si>
    <t>Л0705</t>
  </si>
  <si>
    <t>Л0706</t>
  </si>
  <si>
    <t>Л0707</t>
  </si>
  <si>
    <t>Дарья</t>
  </si>
  <si>
    <t>Л0708</t>
  </si>
  <si>
    <t>Ярослава</t>
  </si>
  <si>
    <t>Вадим</t>
  </si>
  <si>
    <t>Л0710</t>
  </si>
  <si>
    <t>Павлова</t>
  </si>
  <si>
    <t>Олеговна</t>
  </si>
  <si>
    <t>Л0803</t>
  </si>
  <si>
    <t>Л0804</t>
  </si>
  <si>
    <t>Л0805</t>
  </si>
  <si>
    <t>Л0806</t>
  </si>
  <si>
    <t>Максимович</t>
  </si>
  <si>
    <t>Л0807</t>
  </si>
  <si>
    <t>Владислав</t>
  </si>
  <si>
    <t>Ника</t>
  </si>
  <si>
    <t>Алексеевич</t>
  </si>
  <si>
    <t>Л0901</t>
  </si>
  <si>
    <t>Л0902</t>
  </si>
  <si>
    <t>Анна</t>
  </si>
  <si>
    <t>Юрьевич</t>
  </si>
  <si>
    <t>Л1101</t>
  </si>
  <si>
    <t>Л1102</t>
  </si>
  <si>
    <t>Ирина</t>
  </si>
  <si>
    <t>Агеева</t>
  </si>
  <si>
    <t>Владимир</t>
  </si>
  <si>
    <t>Кристина</t>
  </si>
  <si>
    <t>Иоанн</t>
  </si>
  <si>
    <t>Полина</t>
  </si>
  <si>
    <t>Илья</t>
  </si>
  <si>
    <t>Варвара</t>
  </si>
  <si>
    <t>Л1006</t>
  </si>
  <si>
    <t>Л1104</t>
  </si>
  <si>
    <t>Михайлович</t>
  </si>
  <si>
    <t>Л1001</t>
  </si>
  <si>
    <t>Даниил</t>
  </si>
  <si>
    <t>Л0713</t>
  </si>
  <si>
    <t>Л1008</t>
  </si>
  <si>
    <t>Андрей</t>
  </si>
  <si>
    <t>Ивановна</t>
  </si>
  <si>
    <t>Роман</t>
  </si>
  <si>
    <t>Русланович</t>
  </si>
  <si>
    <t>Еремина</t>
  </si>
  <si>
    <t>Л0614</t>
  </si>
  <si>
    <t>Викторович</t>
  </si>
  <si>
    <t>Тимофей</t>
  </si>
  <si>
    <t>Диана</t>
  </si>
  <si>
    <t>Абрамова</t>
  </si>
  <si>
    <t>Олегович</t>
  </si>
  <si>
    <t>Миронова</t>
  </si>
  <si>
    <t>Осипова</t>
  </si>
  <si>
    <t>Вадимовна</t>
  </si>
  <si>
    <t>Л1003</t>
  </si>
  <si>
    <t>Л1004</t>
  </si>
  <si>
    <t>Л1002</t>
  </si>
  <si>
    <t>Л1005</t>
  </si>
  <si>
    <t>Степан</t>
  </si>
  <si>
    <t>Л1007</t>
  </si>
  <si>
    <t>Егор</t>
  </si>
  <si>
    <t>Никита</t>
  </si>
  <si>
    <t>Л1105</t>
  </si>
  <si>
    <t>Семен</t>
  </si>
  <si>
    <t>Милана</t>
  </si>
  <si>
    <t>Анатольевич</t>
  </si>
  <si>
    <t>Котюнина</t>
  </si>
  <si>
    <t>Эвелина</t>
  </si>
  <si>
    <t>Гуров</t>
  </si>
  <si>
    <t>Владиславович</t>
  </si>
  <si>
    <t>Коцаренко</t>
  </si>
  <si>
    <t>Окопный</t>
  </si>
  <si>
    <t>Кудряшова</t>
  </si>
  <si>
    <t>Максимов</t>
  </si>
  <si>
    <t>Захарян</t>
  </si>
  <si>
    <t>Марк</t>
  </si>
  <si>
    <t>Самвелович</t>
  </si>
  <si>
    <t>Чупилко</t>
  </si>
  <si>
    <t>Ярославович</t>
  </si>
  <si>
    <t>Филатова</t>
  </si>
  <si>
    <t>Гришан</t>
  </si>
  <si>
    <t>Антонович</t>
  </si>
  <si>
    <t>Терещенко</t>
  </si>
  <si>
    <t>Сергеева</t>
  </si>
  <si>
    <t>Агафонов</t>
  </si>
  <si>
    <t>Григорий</t>
  </si>
  <si>
    <t>Касаткина</t>
  </si>
  <si>
    <t>Горшков</t>
  </si>
  <si>
    <t>Великанов</t>
  </si>
  <si>
    <t>Бардина</t>
  </si>
  <si>
    <t>Хачбеков</t>
  </si>
  <si>
    <t>Руми</t>
  </si>
  <si>
    <t>Ринатович</t>
  </si>
  <si>
    <t>Савченков</t>
  </si>
  <si>
    <t>Могильный</t>
  </si>
  <si>
    <t>Саарян</t>
  </si>
  <si>
    <t>Мариам</t>
  </si>
  <si>
    <t>Артуроввна</t>
  </si>
  <si>
    <t>Мазурова</t>
  </si>
  <si>
    <t>Аксенова</t>
  </si>
  <si>
    <t>Брагин</t>
  </si>
  <si>
    <t>Бондарев</t>
  </si>
  <si>
    <t>Станиславович</t>
  </si>
  <si>
    <t>Никитенко</t>
  </si>
  <si>
    <t>Маймескул</t>
  </si>
  <si>
    <t>Соколов</t>
  </si>
  <si>
    <t>Зубков</t>
  </si>
  <si>
    <t>Фольц</t>
  </si>
  <si>
    <t>Ларионов</t>
  </si>
  <si>
    <t>Догадаева</t>
  </si>
  <si>
    <t>Брындина</t>
  </si>
  <si>
    <t>Дьяченко</t>
  </si>
  <si>
    <t>Астахова</t>
  </si>
  <si>
    <t>Стась</t>
  </si>
  <si>
    <t>Матрона</t>
  </si>
  <si>
    <t>Зарайский</t>
  </si>
  <si>
    <t>Дмитревич</t>
  </si>
  <si>
    <t>Романенко</t>
  </si>
  <si>
    <t>Гаврилов</t>
  </si>
  <si>
    <t>Павлович</t>
  </si>
  <si>
    <t>Горохов</t>
  </si>
  <si>
    <t>Коряка</t>
  </si>
  <si>
    <t>Платон</t>
  </si>
  <si>
    <t>Флппович</t>
  </si>
  <si>
    <t>Грошев</t>
  </si>
  <si>
    <t>Алексеев</t>
  </si>
  <si>
    <t>Зубова</t>
  </si>
  <si>
    <t>Потапов</t>
  </si>
  <si>
    <t>Симаков</t>
  </si>
  <si>
    <t>Богдан</t>
  </si>
  <si>
    <t>Л1106</t>
  </si>
  <si>
    <t>Вавейкова</t>
  </si>
  <si>
    <t>Дмтриевна</t>
  </si>
  <si>
    <t>Л1107</t>
  </si>
  <si>
    <t>Лазарева</t>
  </si>
  <si>
    <t>Л1108</t>
  </si>
  <si>
    <t>Сапожник</t>
  </si>
  <si>
    <t>Л1109</t>
  </si>
  <si>
    <t>Антоненко</t>
  </si>
  <si>
    <t>Л1110</t>
  </si>
  <si>
    <t>Будаева</t>
  </si>
  <si>
    <t>Ардентова</t>
  </si>
  <si>
    <t>Матющенко</t>
  </si>
  <si>
    <t>Бабакова</t>
  </si>
  <si>
    <t>Лидия</t>
  </si>
  <si>
    <t>Хачатрян</t>
  </si>
  <si>
    <t>Вааговна</t>
  </si>
  <si>
    <t>ЛИТЕРАТУРА</t>
  </si>
  <si>
    <t>«20» октября 2023 г.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</si>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</sst>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[$-419]General"/>
    <numFmt numFmtId="166" formatCode="[$-419]0%"/>
    <numFmt numFmtId="167" formatCode="#,##0.00&quot; &quot;[$руб.-419];[Red]&quot;-&quot;#,##0.00&quot; &quot;[$руб.-419]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1"/>
      <charset val="204"/>
    </font>
    <font>
      <sz val="10"/>
      <color rgb="FF000000"/>
      <name val="Arial Cyr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6" fillId="0" borderId="0"/>
    <xf numFmtId="0" fontId="9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1" fillId="0" borderId="0"/>
    <xf numFmtId="165" fontId="11" fillId="0" borderId="0"/>
    <xf numFmtId="165" fontId="11" fillId="0" borderId="0"/>
    <xf numFmtId="0" fontId="1" fillId="0" borderId="0"/>
    <xf numFmtId="0" fontId="1" fillId="0" borderId="0"/>
    <xf numFmtId="0" fontId="15" fillId="0" borderId="0"/>
    <xf numFmtId="165" fontId="18" fillId="0" borderId="0"/>
    <xf numFmtId="165" fontId="11" fillId="0" borderId="0"/>
    <xf numFmtId="166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" fillId="0" borderId="0"/>
    <xf numFmtId="0" fontId="16" fillId="0" borderId="0">
      <alignment horizontal="center" textRotation="90"/>
    </xf>
    <xf numFmtId="165" fontId="11" fillId="0" borderId="0"/>
    <xf numFmtId="165" fontId="11" fillId="0" borderId="0"/>
    <xf numFmtId="167" fontId="17" fillId="0" borderId="0"/>
    <xf numFmtId="0" fontId="16" fillId="0" borderId="0">
      <alignment horizontal="center"/>
    </xf>
    <xf numFmtId="0" fontId="17" fillId="0" borderId="0"/>
    <xf numFmtId="165" fontId="19" fillId="0" borderId="0"/>
    <xf numFmtId="165" fontId="11" fillId="0" borderId="0"/>
    <xf numFmtId="165" fontId="11" fillId="0" borderId="0"/>
    <xf numFmtId="165" fontId="11" fillId="0" borderId="0"/>
    <xf numFmtId="165" fontId="11" fillId="0" borderId="0"/>
  </cellStyleXfs>
  <cellXfs count="32">
    <xf numFmtId="0" fontId="0" fillId="0" borderId="0" xfId="0"/>
    <xf numFmtId="0" fontId="5" fillId="0" borderId="0" xfId="0" applyFont="1" applyFill="1"/>
    <xf numFmtId="1" fontId="5" fillId="0" borderId="0" xfId="0" applyNumberFormat="1" applyFont="1" applyFill="1"/>
    <xf numFmtId="49" fontId="5" fillId="0" borderId="0" xfId="0" applyNumberFormat="1" applyFont="1" applyFill="1"/>
    <xf numFmtId="0" fontId="12" fillId="0" borderId="0" xfId="0" applyFont="1" applyFill="1"/>
    <xf numFmtId="0" fontId="5" fillId="0" borderId="0" xfId="0" applyFont="1" applyFill="1" applyAlignment="1">
      <alignment vertical="distributed"/>
    </xf>
    <xf numFmtId="0" fontId="5" fillId="0" borderId="1" xfId="0" applyFont="1" applyFill="1" applyBorder="1"/>
    <xf numFmtId="164" fontId="5" fillId="0" borderId="1" xfId="1" applyNumberFormat="1" applyFont="1" applyFill="1" applyBorder="1"/>
    <xf numFmtId="1" fontId="5" fillId="0" borderId="1" xfId="0" applyNumberFormat="1" applyFont="1" applyFill="1" applyBorder="1"/>
    <xf numFmtId="0" fontId="8" fillId="0" borderId="1" xfId="1" applyFont="1" applyFill="1" applyBorder="1"/>
    <xf numFmtId="0" fontId="7" fillId="0" borderId="1" xfId="0" applyFont="1" applyFill="1" applyBorder="1"/>
    <xf numFmtId="9" fontId="7" fillId="0" borderId="1" xfId="13" applyFont="1" applyFill="1" applyBorder="1" applyAlignment="1"/>
    <xf numFmtId="0" fontId="5" fillId="0" borderId="1" xfId="2" applyFont="1" applyFill="1" applyBorder="1"/>
    <xf numFmtId="1" fontId="7" fillId="0" borderId="1" xfId="0" applyNumberFormat="1" applyFont="1" applyFill="1" applyBorder="1"/>
    <xf numFmtId="0" fontId="8" fillId="0" borderId="1" xfId="2" applyFont="1" applyFill="1" applyBorder="1"/>
    <xf numFmtId="0" fontId="7" fillId="0" borderId="1" xfId="24" applyFont="1" applyFill="1" applyBorder="1"/>
    <xf numFmtId="0" fontId="8" fillId="0" borderId="1" xfId="0" applyFont="1" applyFill="1" applyBorder="1"/>
    <xf numFmtId="1" fontId="8" fillId="0" borderId="1" xfId="0" applyNumberFormat="1" applyFont="1" applyFill="1" applyBorder="1" applyAlignment="1">
      <alignment horizontal="right"/>
    </xf>
    <xf numFmtId="0" fontId="20" fillId="0" borderId="1" xfId="0" applyFont="1" applyFill="1" applyBorder="1"/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2" fillId="0" borderId="0" xfId="0" applyFont="1" applyFill="1"/>
    <xf numFmtId="0" fontId="5" fillId="0" borderId="0" xfId="0" applyFont="1" applyFill="1"/>
  </cellXfs>
  <cellStyles count="45">
    <cellStyle name="Excel Built-in Normal" xfId="6"/>
    <cellStyle name="Excel Built-in Normal 1" xfId="7"/>
    <cellStyle name="Excel Built-in Normal 1 2" xfId="27"/>
    <cellStyle name="Excel Built-in Normal 2" xfId="5"/>
    <cellStyle name="Excel Built-in Normal 2 2" xfId="35"/>
    <cellStyle name="Excel Built-in Normal 3" xfId="22"/>
    <cellStyle name="Excel Built-in Normal 4" xfId="20"/>
    <cellStyle name="Excel Built-in Percent" xfId="28"/>
    <cellStyle name="Heading" xfId="38"/>
    <cellStyle name="Heading1" xfId="34"/>
    <cellStyle name="Result" xfId="39"/>
    <cellStyle name="Result2" xfId="37"/>
    <cellStyle name="TableStyleLight1" xfId="8"/>
    <cellStyle name="TableStyleLight1 2" xfId="33"/>
    <cellStyle name="Обычный" xfId="0" builtinId="0"/>
    <cellStyle name="Обычный 2" xfId="2"/>
    <cellStyle name="Обычный 2 2" xfId="26"/>
    <cellStyle name="Обычный 3" xfId="4"/>
    <cellStyle name="Обычный 3 2" xfId="11"/>
    <cellStyle name="Обычный 3 2 2" xfId="18"/>
    <cellStyle name="Обычный 3 2 3" xfId="31"/>
    <cellStyle name="Обычный 3 2 4" xfId="21"/>
    <cellStyle name="Обычный 3 3" xfId="15"/>
    <cellStyle name="Обычный 3 4" xfId="24"/>
    <cellStyle name="Обычный 3 5" xfId="36"/>
    <cellStyle name="Обычный 4" xfId="1"/>
    <cellStyle name="Обычный 4 2" xfId="40"/>
    <cellStyle name="Обычный 5" xfId="3"/>
    <cellStyle name="Обычный 5 2" xfId="10"/>
    <cellStyle name="Обычный 5 2 2" xfId="17"/>
    <cellStyle name="Обычный 5 2 3" xfId="30"/>
    <cellStyle name="Обычный 5 2 4" xfId="42"/>
    <cellStyle name="Обычный 5 3" xfId="14"/>
    <cellStyle name="Обычный 5 4" xfId="23"/>
    <cellStyle name="Обычный 5 5" xfId="41"/>
    <cellStyle name="Обычный 6" xfId="9"/>
    <cellStyle name="Обычный 6 2" xfId="12"/>
    <cellStyle name="Обычный 6 2 2" xfId="19"/>
    <cellStyle name="Обычный 6 2 3" xfId="32"/>
    <cellStyle name="Обычный 6 2 4" xfId="44"/>
    <cellStyle name="Обычный 6 3" xfId="16"/>
    <cellStyle name="Обычный 6 4" xfId="29"/>
    <cellStyle name="Обычный 6 5" xfId="43"/>
    <cellStyle name="Обычный 7" xfId="25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69"/>
  <sheetViews>
    <sheetView tabSelected="1" zoomScale="70" zoomScaleNormal="70" workbookViewId="0">
      <selection activeCell="L1" sqref="L1"/>
    </sheetView>
  </sheetViews>
  <sheetFormatPr defaultColWidth="9.08984375" defaultRowHeight="18"/>
  <cols>
    <col min="1" max="1" width="7.453125" style="1" customWidth="1"/>
    <col min="2" max="2" width="6.90625" style="1" hidden="1" customWidth="1"/>
    <col min="3" max="3" width="2.81640625" style="1" customWidth="1"/>
    <col min="4" max="4" width="18" style="1" hidden="1" customWidth="1"/>
    <col min="5" max="5" width="22.08984375" style="1" hidden="1" customWidth="1"/>
    <col min="6" max="6" width="4.08984375" style="1" hidden="1" customWidth="1"/>
    <col min="7" max="8" width="4.08984375" style="1" customWidth="1"/>
    <col min="9" max="9" width="13.08984375" style="1" customWidth="1"/>
    <col min="10" max="10" width="8.08984375" style="2" customWidth="1"/>
    <col min="11" max="11" width="12.36328125" style="1" hidden="1" customWidth="1"/>
    <col min="12" max="12" width="25.6328125" style="1" customWidth="1"/>
    <col min="13" max="17" width="6.08984375" style="1" customWidth="1"/>
    <col min="18" max="21" width="6" style="1" customWidth="1"/>
    <col min="22" max="22" width="6.08984375" style="1" customWidth="1"/>
    <col min="23" max="23" width="10.08984375" style="3" customWidth="1"/>
    <col min="24" max="25" width="10" style="1" customWidth="1"/>
    <col min="26" max="26" width="12.54296875" style="3" customWidth="1"/>
    <col min="27" max="16384" width="9.08984375" style="1"/>
  </cols>
  <sheetData>
    <row r="3" spans="1:26">
      <c r="A3" s="1" t="s">
        <v>20</v>
      </c>
      <c r="K3" s="4"/>
      <c r="L3" s="4" t="s">
        <v>238</v>
      </c>
    </row>
    <row r="4" spans="1:26">
      <c r="A4" s="30" t="s">
        <v>239</v>
      </c>
      <c r="B4" s="31"/>
      <c r="C4" s="31"/>
      <c r="D4" s="31"/>
    </row>
    <row r="5" spans="1:26" s="5" customFormat="1" ht="22.5" customHeight="1">
      <c r="A5" s="22" t="s">
        <v>0</v>
      </c>
      <c r="B5" s="22" t="s">
        <v>7</v>
      </c>
      <c r="C5" s="22" t="s">
        <v>1</v>
      </c>
      <c r="D5" s="22" t="s">
        <v>2</v>
      </c>
      <c r="E5" s="22" t="s">
        <v>3</v>
      </c>
      <c r="F5" s="22"/>
      <c r="G5" s="22"/>
      <c r="H5" s="22"/>
      <c r="I5" s="22" t="s">
        <v>19</v>
      </c>
      <c r="J5" s="25" t="s">
        <v>4</v>
      </c>
      <c r="K5" s="22" t="s">
        <v>18</v>
      </c>
      <c r="L5" s="22" t="s">
        <v>16</v>
      </c>
      <c r="M5" s="28" t="s">
        <v>15</v>
      </c>
      <c r="N5" s="29"/>
      <c r="O5" s="29"/>
      <c r="P5" s="29"/>
      <c r="Q5" s="29"/>
      <c r="R5" s="29"/>
      <c r="S5" s="29"/>
      <c r="T5" s="29"/>
      <c r="U5" s="29"/>
      <c r="V5" s="29"/>
      <c r="W5" s="19" t="s">
        <v>6</v>
      </c>
      <c r="X5" s="22" t="s">
        <v>5</v>
      </c>
      <c r="Y5" s="22" t="s">
        <v>13</v>
      </c>
      <c r="Z5" s="19" t="s">
        <v>8</v>
      </c>
    </row>
    <row r="6" spans="1:26" s="5" customFormat="1" ht="16.5" customHeight="1">
      <c r="A6" s="23"/>
      <c r="B6" s="23"/>
      <c r="C6" s="23"/>
      <c r="D6" s="23"/>
      <c r="E6" s="23"/>
      <c r="F6" s="23"/>
      <c r="G6" s="23"/>
      <c r="H6" s="23"/>
      <c r="I6" s="23"/>
      <c r="J6" s="26"/>
      <c r="K6" s="23"/>
      <c r="L6" s="23"/>
      <c r="M6" s="22" t="s">
        <v>9</v>
      </c>
      <c r="N6" s="22" t="s">
        <v>21</v>
      </c>
      <c r="O6" s="22" t="s">
        <v>10</v>
      </c>
      <c r="P6" s="22" t="s">
        <v>11</v>
      </c>
      <c r="Q6" s="22" t="s">
        <v>12</v>
      </c>
      <c r="R6" s="22" t="s">
        <v>14</v>
      </c>
      <c r="S6" s="22" t="s">
        <v>22</v>
      </c>
      <c r="T6" s="22" t="s">
        <v>23</v>
      </c>
      <c r="U6" s="22" t="s">
        <v>24</v>
      </c>
      <c r="V6" s="22" t="s">
        <v>25</v>
      </c>
      <c r="W6" s="20"/>
      <c r="X6" s="23"/>
      <c r="Y6" s="23"/>
      <c r="Z6" s="20"/>
    </row>
    <row r="7" spans="1:26" s="5" customFormat="1">
      <c r="A7" s="24"/>
      <c r="B7" s="24"/>
      <c r="C7" s="24"/>
      <c r="D7" s="24"/>
      <c r="E7" s="24"/>
      <c r="F7" s="24"/>
      <c r="G7" s="24"/>
      <c r="H7" s="24"/>
      <c r="I7" s="24"/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1"/>
      <c r="X7" s="24"/>
      <c r="Y7" s="24"/>
      <c r="Z7" s="21"/>
    </row>
    <row r="8" spans="1:26">
      <c r="A8" s="6">
        <v>19</v>
      </c>
      <c r="B8" s="6" t="s">
        <v>44</v>
      </c>
      <c r="C8" s="6" t="s">
        <v>173</v>
      </c>
      <c r="D8" s="6" t="s">
        <v>121</v>
      </c>
      <c r="E8" s="6" t="s">
        <v>26</v>
      </c>
      <c r="F8" s="7" t="str">
        <f t="shared" ref="F8:F18" si="0">LEFT(C8,1)</f>
        <v>Т</v>
      </c>
      <c r="G8" s="7" t="str">
        <f t="shared" ref="G8:G18" si="1">LEFT(D8,1)</f>
        <v>П</v>
      </c>
      <c r="H8" s="7" t="str">
        <f t="shared" ref="H8:H18" si="2">LEFT(E8,1)</f>
        <v>М</v>
      </c>
      <c r="I8" s="12">
        <v>760184</v>
      </c>
      <c r="J8" s="8">
        <v>5</v>
      </c>
      <c r="K8" s="6" t="s">
        <v>74</v>
      </c>
      <c r="L8" s="6" t="s">
        <v>17</v>
      </c>
      <c r="M8" s="6">
        <v>4</v>
      </c>
      <c r="N8" s="6">
        <v>3</v>
      </c>
      <c r="O8" s="6">
        <v>5</v>
      </c>
      <c r="P8" s="6">
        <v>5</v>
      </c>
      <c r="Q8" s="6">
        <v>3</v>
      </c>
      <c r="R8" s="6">
        <v>2</v>
      </c>
      <c r="S8" s="6"/>
      <c r="T8" s="6"/>
      <c r="U8" s="6"/>
      <c r="V8" s="6"/>
      <c r="W8" s="9">
        <f t="shared" ref="W8:W18" si="3">SUM(M8:V8)</f>
        <v>22</v>
      </c>
      <c r="X8" s="10">
        <v>50</v>
      </c>
      <c r="Y8" s="11">
        <f t="shared" ref="Y8:Y18" si="4">W8/X8</f>
        <v>0.44</v>
      </c>
      <c r="Z8" s="10" t="str">
        <f t="shared" ref="Z8:Z12" si="5">IF(W8&gt;75%*X8,"Победитель",IF(W8&gt;50%*X8,"Призёр","Участник"))</f>
        <v>Участник</v>
      </c>
    </row>
    <row r="9" spans="1:26">
      <c r="A9" s="6">
        <v>22</v>
      </c>
      <c r="B9" s="6" t="s">
        <v>55</v>
      </c>
      <c r="C9" s="6" t="s">
        <v>171</v>
      </c>
      <c r="D9" s="6" t="s">
        <v>40</v>
      </c>
      <c r="E9" s="6" t="s">
        <v>172</v>
      </c>
      <c r="F9" s="7" t="str">
        <f t="shared" si="0"/>
        <v>Г</v>
      </c>
      <c r="G9" s="7" t="str">
        <f t="shared" si="1"/>
        <v>А</v>
      </c>
      <c r="H9" s="7" t="str">
        <f t="shared" si="2"/>
        <v>А</v>
      </c>
      <c r="I9" s="12">
        <v>760184</v>
      </c>
      <c r="J9" s="8">
        <v>5</v>
      </c>
      <c r="K9" s="6" t="s">
        <v>73</v>
      </c>
      <c r="L9" s="6" t="s">
        <v>17</v>
      </c>
      <c r="M9" s="6">
        <v>2</v>
      </c>
      <c r="N9" s="6">
        <v>3</v>
      </c>
      <c r="O9" s="6">
        <v>5</v>
      </c>
      <c r="P9" s="6">
        <v>4</v>
      </c>
      <c r="Q9" s="6">
        <v>1</v>
      </c>
      <c r="R9" s="6">
        <v>2</v>
      </c>
      <c r="S9" s="6">
        <v>3</v>
      </c>
      <c r="T9" s="6">
        <v>0</v>
      </c>
      <c r="U9" s="6">
        <v>0</v>
      </c>
      <c r="V9" s="6">
        <v>1</v>
      </c>
      <c r="W9" s="9">
        <f t="shared" si="3"/>
        <v>21</v>
      </c>
      <c r="X9" s="10">
        <v>50</v>
      </c>
      <c r="Y9" s="11">
        <f t="shared" si="4"/>
        <v>0.42</v>
      </c>
      <c r="Z9" s="10" t="str">
        <f t="shared" si="5"/>
        <v>Участник</v>
      </c>
    </row>
    <row r="10" spans="1:26">
      <c r="A10" s="6">
        <v>30</v>
      </c>
      <c r="B10" s="6" t="s">
        <v>55</v>
      </c>
      <c r="C10" s="6" t="s">
        <v>168</v>
      </c>
      <c r="D10" s="6" t="s">
        <v>128</v>
      </c>
      <c r="E10" s="6" t="s">
        <v>169</v>
      </c>
      <c r="F10" s="7" t="str">
        <f t="shared" si="0"/>
        <v>Ч</v>
      </c>
      <c r="G10" s="7" t="str">
        <f t="shared" si="1"/>
        <v>Д</v>
      </c>
      <c r="H10" s="7" t="str">
        <f t="shared" si="2"/>
        <v>Я</v>
      </c>
      <c r="I10" s="6">
        <v>760184</v>
      </c>
      <c r="J10" s="8">
        <v>5</v>
      </c>
      <c r="K10" s="6" t="s">
        <v>70</v>
      </c>
      <c r="L10" s="6" t="s">
        <v>17</v>
      </c>
      <c r="M10" s="6">
        <v>2</v>
      </c>
      <c r="N10" s="6">
        <v>3</v>
      </c>
      <c r="O10" s="6">
        <v>3</v>
      </c>
      <c r="P10" s="6">
        <v>4</v>
      </c>
      <c r="Q10" s="6">
        <v>2</v>
      </c>
      <c r="R10" s="6">
        <v>2</v>
      </c>
      <c r="S10" s="6">
        <v>0</v>
      </c>
      <c r="T10" s="6">
        <v>1</v>
      </c>
      <c r="U10" s="6">
        <v>0</v>
      </c>
      <c r="V10" s="6">
        <v>1</v>
      </c>
      <c r="W10" s="9">
        <f t="shared" si="3"/>
        <v>18</v>
      </c>
      <c r="X10" s="10">
        <v>50</v>
      </c>
      <c r="Y10" s="11">
        <f t="shared" si="4"/>
        <v>0.36</v>
      </c>
      <c r="Z10" s="10" t="str">
        <f t="shared" si="5"/>
        <v>Участник</v>
      </c>
    </row>
    <row r="11" spans="1:26">
      <c r="A11" s="6">
        <v>31</v>
      </c>
      <c r="B11" s="6" t="s">
        <v>44</v>
      </c>
      <c r="C11" s="6" t="s">
        <v>170</v>
      </c>
      <c r="D11" s="6" t="s">
        <v>49</v>
      </c>
      <c r="E11" s="6" t="s">
        <v>75</v>
      </c>
      <c r="F11" s="7" t="str">
        <f t="shared" si="0"/>
        <v>Ф</v>
      </c>
      <c r="G11" s="7" t="str">
        <f t="shared" si="1"/>
        <v>К</v>
      </c>
      <c r="H11" s="7" t="str">
        <f t="shared" si="2"/>
        <v>А</v>
      </c>
      <c r="I11" s="12">
        <v>760184</v>
      </c>
      <c r="J11" s="8">
        <v>5</v>
      </c>
      <c r="K11" s="6" t="s">
        <v>72</v>
      </c>
      <c r="L11" s="6" t="s">
        <v>17</v>
      </c>
      <c r="M11" s="6">
        <v>2</v>
      </c>
      <c r="N11" s="6">
        <v>5</v>
      </c>
      <c r="O11" s="6">
        <v>4</v>
      </c>
      <c r="P11" s="6">
        <v>2</v>
      </c>
      <c r="Q11" s="6">
        <v>3</v>
      </c>
      <c r="R11" s="6">
        <v>2</v>
      </c>
      <c r="S11" s="6">
        <v>0</v>
      </c>
      <c r="T11" s="6">
        <v>0</v>
      </c>
      <c r="U11" s="6"/>
      <c r="V11" s="6"/>
      <c r="W11" s="9">
        <f t="shared" si="3"/>
        <v>18</v>
      </c>
      <c r="X11" s="10">
        <v>50</v>
      </c>
      <c r="Y11" s="11">
        <f t="shared" si="4"/>
        <v>0.36</v>
      </c>
      <c r="Z11" s="10" t="str">
        <f t="shared" si="5"/>
        <v>Участник</v>
      </c>
    </row>
    <row r="12" spans="1:26">
      <c r="A12" s="6">
        <v>32</v>
      </c>
      <c r="B12" s="6" t="s">
        <v>55</v>
      </c>
      <c r="C12" s="6" t="s">
        <v>159</v>
      </c>
      <c r="D12" s="6" t="s">
        <v>133</v>
      </c>
      <c r="E12" s="6" t="s">
        <v>160</v>
      </c>
      <c r="F12" s="7" t="str">
        <f t="shared" si="0"/>
        <v>Г</v>
      </c>
      <c r="G12" s="7" t="str">
        <f t="shared" si="1"/>
        <v>Р</v>
      </c>
      <c r="H12" s="7" t="str">
        <f t="shared" si="2"/>
        <v>В</v>
      </c>
      <c r="I12" s="6">
        <v>760184</v>
      </c>
      <c r="J12" s="8">
        <v>5</v>
      </c>
      <c r="K12" s="6" t="s">
        <v>59</v>
      </c>
      <c r="L12" s="14" t="s">
        <v>17</v>
      </c>
      <c r="M12" s="6">
        <v>2</v>
      </c>
      <c r="N12" s="6">
        <v>2</v>
      </c>
      <c r="O12" s="6">
        <v>1</v>
      </c>
      <c r="P12" s="6">
        <v>4</v>
      </c>
      <c r="Q12" s="6">
        <v>2</v>
      </c>
      <c r="R12" s="6">
        <v>3.5</v>
      </c>
      <c r="S12" s="6">
        <v>2</v>
      </c>
      <c r="T12" s="6">
        <v>1</v>
      </c>
      <c r="U12" s="6">
        <v>0</v>
      </c>
      <c r="V12" s="6">
        <v>0</v>
      </c>
      <c r="W12" s="9">
        <f t="shared" si="3"/>
        <v>17.5</v>
      </c>
      <c r="X12" s="10">
        <v>50</v>
      </c>
      <c r="Y12" s="11">
        <f t="shared" si="4"/>
        <v>0.35</v>
      </c>
      <c r="Z12" s="10" t="str">
        <f t="shared" si="5"/>
        <v>Участник</v>
      </c>
    </row>
    <row r="13" spans="1:26">
      <c r="A13" s="6">
        <v>36</v>
      </c>
      <c r="B13" s="6" t="s">
        <v>55</v>
      </c>
      <c r="C13" s="6" t="s">
        <v>162</v>
      </c>
      <c r="D13" s="6" t="s">
        <v>31</v>
      </c>
      <c r="E13" s="6" t="s">
        <v>105</v>
      </c>
      <c r="F13" s="7" t="str">
        <f t="shared" si="0"/>
        <v>О</v>
      </c>
      <c r="G13" s="7" t="str">
        <f t="shared" si="1"/>
        <v>И</v>
      </c>
      <c r="H13" s="7" t="str">
        <f t="shared" si="2"/>
        <v>М</v>
      </c>
      <c r="I13" s="12">
        <v>760184</v>
      </c>
      <c r="J13" s="13">
        <v>5</v>
      </c>
      <c r="K13" s="15" t="s">
        <v>61</v>
      </c>
      <c r="L13" s="14" t="s">
        <v>17</v>
      </c>
      <c r="M13" s="14">
        <v>4</v>
      </c>
      <c r="N13" s="14">
        <v>2</v>
      </c>
      <c r="O13" s="14">
        <v>0</v>
      </c>
      <c r="P13" s="14">
        <v>4</v>
      </c>
      <c r="Q13" s="14">
        <v>3</v>
      </c>
      <c r="R13" s="14">
        <v>1</v>
      </c>
      <c r="S13" s="14">
        <v>2</v>
      </c>
      <c r="T13" s="14">
        <v>1</v>
      </c>
      <c r="U13" s="14">
        <v>0</v>
      </c>
      <c r="V13" s="14">
        <v>0</v>
      </c>
      <c r="W13" s="9">
        <f t="shared" si="3"/>
        <v>17</v>
      </c>
      <c r="X13" s="10">
        <v>50</v>
      </c>
      <c r="Y13" s="11">
        <f t="shared" si="4"/>
        <v>0.34</v>
      </c>
      <c r="Z13" s="10" t="str">
        <f t="shared" ref="Z13:Z18" si="6">IF(W13&gt;75%*X13,"Победитель",IF(W13&gt;50%*X13,"Призёр","Участник"))</f>
        <v>Участник</v>
      </c>
    </row>
    <row r="14" spans="1:26">
      <c r="A14" s="6">
        <v>38</v>
      </c>
      <c r="B14" s="6" t="s">
        <v>55</v>
      </c>
      <c r="C14" s="6" t="s">
        <v>165</v>
      </c>
      <c r="D14" s="6" t="s">
        <v>166</v>
      </c>
      <c r="E14" s="6" t="s">
        <v>167</v>
      </c>
      <c r="F14" s="7" t="str">
        <f t="shared" si="0"/>
        <v>З</v>
      </c>
      <c r="G14" s="7" t="str">
        <f t="shared" si="1"/>
        <v>М</v>
      </c>
      <c r="H14" s="7" t="str">
        <f t="shared" si="2"/>
        <v>С</v>
      </c>
      <c r="I14" s="6">
        <v>760184</v>
      </c>
      <c r="J14" s="8">
        <v>5</v>
      </c>
      <c r="K14" s="6" t="s">
        <v>68</v>
      </c>
      <c r="L14" s="6" t="s">
        <v>17</v>
      </c>
      <c r="M14" s="6">
        <v>2</v>
      </c>
      <c r="N14" s="6">
        <v>1</v>
      </c>
      <c r="O14" s="6">
        <v>4</v>
      </c>
      <c r="P14" s="6">
        <v>0</v>
      </c>
      <c r="Q14" s="6">
        <v>2</v>
      </c>
      <c r="R14" s="6">
        <v>2</v>
      </c>
      <c r="S14" s="6">
        <v>2</v>
      </c>
      <c r="T14" s="6">
        <v>0.5</v>
      </c>
      <c r="U14" s="6"/>
      <c r="V14" s="6">
        <v>3</v>
      </c>
      <c r="W14" s="9">
        <f t="shared" si="3"/>
        <v>16.5</v>
      </c>
      <c r="X14" s="10">
        <v>50</v>
      </c>
      <c r="Y14" s="11">
        <f t="shared" si="4"/>
        <v>0.33</v>
      </c>
      <c r="Z14" s="10" t="str">
        <f t="shared" si="6"/>
        <v>Участник</v>
      </c>
    </row>
    <row r="15" spans="1:26">
      <c r="A15" s="6">
        <v>40</v>
      </c>
      <c r="B15" s="6" t="s">
        <v>44</v>
      </c>
      <c r="C15" s="6" t="s">
        <v>161</v>
      </c>
      <c r="D15" s="6" t="s">
        <v>96</v>
      </c>
      <c r="E15" s="6" t="s">
        <v>50</v>
      </c>
      <c r="F15" s="7" t="str">
        <f t="shared" si="0"/>
        <v>К</v>
      </c>
      <c r="G15" s="7" t="str">
        <f t="shared" si="1"/>
        <v>Я</v>
      </c>
      <c r="H15" s="7" t="str">
        <f t="shared" si="2"/>
        <v>В</v>
      </c>
      <c r="I15" s="12">
        <v>760184</v>
      </c>
      <c r="J15" s="13">
        <v>5</v>
      </c>
      <c r="K15" s="15" t="s">
        <v>60</v>
      </c>
      <c r="L15" s="14" t="s">
        <v>17</v>
      </c>
      <c r="M15" s="14">
        <v>4</v>
      </c>
      <c r="N15" s="14">
        <v>1</v>
      </c>
      <c r="O15" s="14">
        <v>0</v>
      </c>
      <c r="P15" s="14">
        <v>4</v>
      </c>
      <c r="Q15" s="14">
        <v>3</v>
      </c>
      <c r="R15" s="14">
        <v>1</v>
      </c>
      <c r="S15" s="14">
        <v>2</v>
      </c>
      <c r="T15" s="14">
        <v>1</v>
      </c>
      <c r="U15" s="14">
        <v>0</v>
      </c>
      <c r="V15" s="14">
        <v>0</v>
      </c>
      <c r="W15" s="9">
        <f t="shared" si="3"/>
        <v>16</v>
      </c>
      <c r="X15" s="10">
        <v>50</v>
      </c>
      <c r="Y15" s="11">
        <f t="shared" si="4"/>
        <v>0.32</v>
      </c>
      <c r="Z15" s="10" t="str">
        <f t="shared" si="6"/>
        <v>Участник</v>
      </c>
    </row>
    <row r="16" spans="1:26">
      <c r="A16" s="6">
        <v>42</v>
      </c>
      <c r="B16" s="6" t="s">
        <v>44</v>
      </c>
      <c r="C16" s="6" t="s">
        <v>157</v>
      </c>
      <c r="D16" s="6" t="s">
        <v>158</v>
      </c>
      <c r="E16" s="6" t="s">
        <v>37</v>
      </c>
      <c r="F16" s="7" t="str">
        <f t="shared" si="0"/>
        <v>К</v>
      </c>
      <c r="G16" s="7" t="str">
        <f t="shared" si="1"/>
        <v>Э</v>
      </c>
      <c r="H16" s="7" t="str">
        <f t="shared" si="2"/>
        <v>С</v>
      </c>
      <c r="I16" s="6">
        <v>760184</v>
      </c>
      <c r="J16" s="8">
        <v>5</v>
      </c>
      <c r="K16" s="6" t="s">
        <v>27</v>
      </c>
      <c r="L16" s="6" t="s">
        <v>17</v>
      </c>
      <c r="M16" s="6">
        <v>3</v>
      </c>
      <c r="N16" s="6">
        <v>3</v>
      </c>
      <c r="O16" s="6">
        <v>2</v>
      </c>
      <c r="P16" s="6">
        <v>2</v>
      </c>
      <c r="Q16" s="6">
        <v>2</v>
      </c>
      <c r="R16" s="6">
        <v>1.5</v>
      </c>
      <c r="S16" s="6">
        <v>1</v>
      </c>
      <c r="T16" s="6">
        <v>1</v>
      </c>
      <c r="U16" s="6">
        <v>0</v>
      </c>
      <c r="V16" s="6">
        <v>0</v>
      </c>
      <c r="W16" s="9">
        <f t="shared" si="3"/>
        <v>15.5</v>
      </c>
      <c r="X16" s="10">
        <v>50</v>
      </c>
      <c r="Y16" s="11">
        <f t="shared" si="4"/>
        <v>0.31</v>
      </c>
      <c r="Z16" s="10" t="str">
        <f t="shared" si="6"/>
        <v>Участник</v>
      </c>
    </row>
    <row r="17" spans="1:26">
      <c r="A17" s="6">
        <v>43</v>
      </c>
      <c r="B17" s="6" t="s">
        <v>44</v>
      </c>
      <c r="C17" s="6" t="s">
        <v>163</v>
      </c>
      <c r="D17" s="6" t="s">
        <v>65</v>
      </c>
      <c r="E17" s="6" t="s">
        <v>37</v>
      </c>
      <c r="F17" s="7" t="str">
        <f t="shared" si="0"/>
        <v>К</v>
      </c>
      <c r="G17" s="7" t="str">
        <f t="shared" si="1"/>
        <v>Е</v>
      </c>
      <c r="H17" s="7" t="str">
        <f t="shared" si="2"/>
        <v>С</v>
      </c>
      <c r="I17" s="12">
        <v>760184</v>
      </c>
      <c r="J17" s="13">
        <v>5</v>
      </c>
      <c r="K17" s="15" t="s">
        <v>63</v>
      </c>
      <c r="L17" s="14" t="s">
        <v>17</v>
      </c>
      <c r="M17" s="14">
        <v>3</v>
      </c>
      <c r="N17" s="14">
        <v>2</v>
      </c>
      <c r="O17" s="14">
        <v>1</v>
      </c>
      <c r="P17" s="14">
        <v>5</v>
      </c>
      <c r="Q17" s="14">
        <v>1</v>
      </c>
      <c r="R17" s="14">
        <v>2.5</v>
      </c>
      <c r="S17" s="14">
        <v>1</v>
      </c>
      <c r="T17" s="14">
        <v>0</v>
      </c>
      <c r="U17" s="14">
        <v>0</v>
      </c>
      <c r="V17" s="14">
        <v>0</v>
      </c>
      <c r="W17" s="9">
        <f t="shared" si="3"/>
        <v>15.5</v>
      </c>
      <c r="X17" s="10">
        <v>50</v>
      </c>
      <c r="Y17" s="11">
        <f t="shared" si="4"/>
        <v>0.31</v>
      </c>
      <c r="Z17" s="10" t="str">
        <f t="shared" si="6"/>
        <v>Участник</v>
      </c>
    </row>
    <row r="18" spans="1:26">
      <c r="A18" s="6">
        <v>64</v>
      </c>
      <c r="B18" s="16" t="s">
        <v>55</v>
      </c>
      <c r="C18" s="16" t="s">
        <v>164</v>
      </c>
      <c r="D18" s="16" t="s">
        <v>71</v>
      </c>
      <c r="E18" s="16" t="s">
        <v>105</v>
      </c>
      <c r="F18" s="7" t="str">
        <f t="shared" si="0"/>
        <v>М</v>
      </c>
      <c r="G18" s="7" t="str">
        <f t="shared" si="1"/>
        <v>М</v>
      </c>
      <c r="H18" s="7" t="str">
        <f t="shared" si="2"/>
        <v>М</v>
      </c>
      <c r="I18" s="16">
        <v>760184</v>
      </c>
      <c r="J18" s="17">
        <v>5</v>
      </c>
      <c r="K18" s="16" t="s">
        <v>64</v>
      </c>
      <c r="L18" s="14" t="s">
        <v>17</v>
      </c>
      <c r="M18" s="6">
        <v>1</v>
      </c>
      <c r="N18" s="6">
        <v>3</v>
      </c>
      <c r="O18" s="6">
        <v>0</v>
      </c>
      <c r="P18" s="6">
        <v>3</v>
      </c>
      <c r="Q18" s="6">
        <v>1</v>
      </c>
      <c r="R18" s="6">
        <v>2.5</v>
      </c>
      <c r="S18" s="6">
        <v>0.5</v>
      </c>
      <c r="T18" s="6"/>
      <c r="U18" s="6"/>
      <c r="V18" s="6"/>
      <c r="W18" s="9">
        <f t="shared" si="3"/>
        <v>11</v>
      </c>
      <c r="X18" s="10">
        <v>50</v>
      </c>
      <c r="Y18" s="11">
        <f t="shared" si="4"/>
        <v>0.22</v>
      </c>
      <c r="Z18" s="10" t="str">
        <f t="shared" si="6"/>
        <v>Участник</v>
      </c>
    </row>
    <row r="19" spans="1:26">
      <c r="A19" s="6">
        <v>76</v>
      </c>
      <c r="B19" s="6" t="s">
        <v>44</v>
      </c>
      <c r="C19" s="6" t="s">
        <v>140</v>
      </c>
      <c r="D19" s="6" t="s">
        <v>108</v>
      </c>
      <c r="E19" s="6" t="s">
        <v>132</v>
      </c>
      <c r="F19" s="7" t="str">
        <f t="shared" ref="F19:F27" si="7">LEFT(C19,1)</f>
        <v>А</v>
      </c>
      <c r="G19" s="7" t="str">
        <f t="shared" ref="G19:G27" si="8">LEFT(D19,1)</f>
        <v>Н</v>
      </c>
      <c r="H19" s="7" t="str">
        <f t="shared" ref="H19:H27" si="9">LEFT(E19,1)</f>
        <v>И</v>
      </c>
      <c r="I19" s="6">
        <v>760184</v>
      </c>
      <c r="J19" s="8">
        <v>5</v>
      </c>
      <c r="K19" s="6" t="s">
        <v>66</v>
      </c>
      <c r="L19" s="6" t="s">
        <v>17</v>
      </c>
      <c r="M19" s="6">
        <v>2</v>
      </c>
      <c r="N19" s="6">
        <v>2</v>
      </c>
      <c r="O19" s="6">
        <v>0</v>
      </c>
      <c r="P19" s="6">
        <v>0</v>
      </c>
      <c r="Q19" s="6">
        <v>1</v>
      </c>
      <c r="R19" s="6">
        <v>2</v>
      </c>
      <c r="S19" s="6">
        <v>1</v>
      </c>
      <c r="T19" s="6"/>
      <c r="U19" s="6"/>
      <c r="V19" s="6"/>
      <c r="W19" s="9">
        <f t="shared" ref="W19:W27" si="10">SUM(M19:V19)</f>
        <v>8</v>
      </c>
      <c r="X19" s="10">
        <v>50</v>
      </c>
      <c r="Y19" s="11">
        <f t="shared" ref="Y19:Y27" si="11">W19/X19</f>
        <v>0.16</v>
      </c>
      <c r="Z19" s="10" t="str">
        <f t="shared" ref="Z19:Z23" si="12">IF(W19&gt;75%*X19,"Победитель",IF(W19&gt;50%*X19,"Призёр","Участник"))</f>
        <v>Участник</v>
      </c>
    </row>
    <row r="20" spans="1:26">
      <c r="A20" s="6">
        <v>88</v>
      </c>
      <c r="B20" s="6" t="s">
        <v>44</v>
      </c>
      <c r="C20" s="6" t="s">
        <v>232</v>
      </c>
      <c r="D20" s="6" t="s">
        <v>123</v>
      </c>
      <c r="E20" s="6" t="s">
        <v>37</v>
      </c>
      <c r="F20" s="7" t="str">
        <f t="shared" si="7"/>
        <v>А</v>
      </c>
      <c r="G20" s="7" t="str">
        <f t="shared" si="8"/>
        <v>В</v>
      </c>
      <c r="H20" s="7" t="str">
        <f t="shared" si="9"/>
        <v>С</v>
      </c>
      <c r="I20" s="6">
        <v>760184</v>
      </c>
      <c r="J20" s="8">
        <v>6</v>
      </c>
      <c r="K20" s="6" t="s">
        <v>85</v>
      </c>
      <c r="L20" s="6" t="s">
        <v>17</v>
      </c>
      <c r="M20" s="6">
        <v>5</v>
      </c>
      <c r="N20" s="6">
        <v>5</v>
      </c>
      <c r="O20" s="6">
        <v>5</v>
      </c>
      <c r="P20" s="6">
        <v>5</v>
      </c>
      <c r="Q20" s="6">
        <v>5</v>
      </c>
      <c r="R20" s="6">
        <v>5</v>
      </c>
      <c r="S20" s="6">
        <v>5</v>
      </c>
      <c r="T20" s="6">
        <v>5</v>
      </c>
      <c r="U20" s="6">
        <v>5</v>
      </c>
      <c r="V20" s="6">
        <v>5</v>
      </c>
      <c r="W20" s="9">
        <f t="shared" si="10"/>
        <v>50</v>
      </c>
      <c r="X20" s="10">
        <v>50</v>
      </c>
      <c r="Y20" s="11">
        <f t="shared" si="11"/>
        <v>1</v>
      </c>
      <c r="Z20" s="10" t="str">
        <f t="shared" si="12"/>
        <v>Победитель</v>
      </c>
    </row>
    <row r="21" spans="1:26">
      <c r="A21" s="6">
        <v>89</v>
      </c>
      <c r="B21" s="6" t="s">
        <v>44</v>
      </c>
      <c r="C21" s="6" t="s">
        <v>233</v>
      </c>
      <c r="D21" s="6" t="s">
        <v>47</v>
      </c>
      <c r="E21" s="6" t="s">
        <v>75</v>
      </c>
      <c r="F21" s="7" t="str">
        <f t="shared" si="7"/>
        <v>М</v>
      </c>
      <c r="G21" s="7" t="str">
        <f t="shared" si="8"/>
        <v>Т</v>
      </c>
      <c r="H21" s="7" t="str">
        <f t="shared" si="9"/>
        <v>А</v>
      </c>
      <c r="I21" s="6">
        <v>760184</v>
      </c>
      <c r="J21" s="8">
        <v>6</v>
      </c>
      <c r="K21" s="6" t="s">
        <v>86</v>
      </c>
      <c r="L21" s="6" t="s">
        <v>17</v>
      </c>
      <c r="M21" s="6">
        <v>5</v>
      </c>
      <c r="N21" s="6">
        <v>5</v>
      </c>
      <c r="O21" s="6">
        <v>5</v>
      </c>
      <c r="P21" s="6">
        <v>5</v>
      </c>
      <c r="Q21" s="6">
        <v>5</v>
      </c>
      <c r="R21" s="6">
        <v>5</v>
      </c>
      <c r="S21" s="6">
        <v>5</v>
      </c>
      <c r="T21" s="6">
        <v>5</v>
      </c>
      <c r="U21" s="6">
        <v>5</v>
      </c>
      <c r="V21" s="6">
        <v>5</v>
      </c>
      <c r="W21" s="9">
        <f t="shared" si="10"/>
        <v>50</v>
      </c>
      <c r="X21" s="10">
        <v>50</v>
      </c>
      <c r="Y21" s="11">
        <f t="shared" si="11"/>
        <v>1</v>
      </c>
      <c r="Z21" s="10" t="str">
        <f t="shared" si="12"/>
        <v>Победитель</v>
      </c>
    </row>
    <row r="22" spans="1:26">
      <c r="A22" s="6">
        <v>93</v>
      </c>
      <c r="B22" s="6" t="s">
        <v>44</v>
      </c>
      <c r="C22" s="6" t="s">
        <v>234</v>
      </c>
      <c r="D22" s="6" t="s">
        <v>235</v>
      </c>
      <c r="E22" s="6" t="s">
        <v>48</v>
      </c>
      <c r="F22" s="7" t="str">
        <f t="shared" si="7"/>
        <v>Б</v>
      </c>
      <c r="G22" s="7" t="str">
        <f t="shared" si="8"/>
        <v>Л</v>
      </c>
      <c r="H22" s="7" t="str">
        <f t="shared" si="9"/>
        <v>Д</v>
      </c>
      <c r="I22" s="6">
        <v>760184</v>
      </c>
      <c r="J22" s="8">
        <v>6</v>
      </c>
      <c r="K22" s="6" t="s">
        <v>87</v>
      </c>
      <c r="L22" s="6" t="s">
        <v>17</v>
      </c>
      <c r="M22" s="6">
        <v>3</v>
      </c>
      <c r="N22" s="6">
        <v>5</v>
      </c>
      <c r="O22" s="6">
        <v>5</v>
      </c>
      <c r="P22" s="6">
        <v>5</v>
      </c>
      <c r="Q22" s="6">
        <v>5</v>
      </c>
      <c r="R22" s="6">
        <v>5</v>
      </c>
      <c r="S22" s="6">
        <v>5</v>
      </c>
      <c r="T22" s="6">
        <v>5</v>
      </c>
      <c r="U22" s="6">
        <v>5</v>
      </c>
      <c r="V22" s="6">
        <v>5</v>
      </c>
      <c r="W22" s="9">
        <f t="shared" si="10"/>
        <v>48</v>
      </c>
      <c r="X22" s="10">
        <v>50</v>
      </c>
      <c r="Y22" s="11">
        <f t="shared" si="11"/>
        <v>0.96</v>
      </c>
      <c r="Z22" s="10" t="str">
        <f t="shared" si="12"/>
        <v>Победитель</v>
      </c>
    </row>
    <row r="23" spans="1:26">
      <c r="A23" s="6">
        <v>94</v>
      </c>
      <c r="B23" s="6" t="s">
        <v>44</v>
      </c>
      <c r="C23" s="6" t="s">
        <v>236</v>
      </c>
      <c r="D23" s="6" t="s">
        <v>116</v>
      </c>
      <c r="E23" s="6" t="s">
        <v>237</v>
      </c>
      <c r="F23" s="7" t="str">
        <f t="shared" si="7"/>
        <v>Х</v>
      </c>
      <c r="G23" s="7" t="str">
        <f t="shared" si="8"/>
        <v>И</v>
      </c>
      <c r="H23" s="7" t="str">
        <f t="shared" si="9"/>
        <v>В</v>
      </c>
      <c r="I23" s="6">
        <v>760184</v>
      </c>
      <c r="J23" s="8">
        <v>6</v>
      </c>
      <c r="K23" s="6" t="s">
        <v>136</v>
      </c>
      <c r="L23" s="6" t="s">
        <v>17</v>
      </c>
      <c r="M23" s="6">
        <v>3</v>
      </c>
      <c r="N23" s="6">
        <v>5</v>
      </c>
      <c r="O23" s="6">
        <v>5</v>
      </c>
      <c r="P23" s="6">
        <v>5</v>
      </c>
      <c r="Q23" s="6">
        <v>5</v>
      </c>
      <c r="R23" s="6">
        <v>5</v>
      </c>
      <c r="S23" s="6">
        <v>5</v>
      </c>
      <c r="T23" s="6">
        <v>5</v>
      </c>
      <c r="U23" s="6">
        <v>5</v>
      </c>
      <c r="V23" s="6">
        <v>5</v>
      </c>
      <c r="W23" s="9">
        <f t="shared" si="10"/>
        <v>48</v>
      </c>
      <c r="X23" s="10">
        <v>50</v>
      </c>
      <c r="Y23" s="11">
        <f t="shared" si="11"/>
        <v>0.96</v>
      </c>
      <c r="Z23" s="10" t="str">
        <f t="shared" si="12"/>
        <v>Победитель</v>
      </c>
    </row>
    <row r="24" spans="1:26">
      <c r="A24" s="6">
        <v>100</v>
      </c>
      <c r="B24" s="6" t="s">
        <v>44</v>
      </c>
      <c r="C24" s="6" t="s">
        <v>177</v>
      </c>
      <c r="D24" s="6" t="s">
        <v>67</v>
      </c>
      <c r="E24" s="6" t="s">
        <v>52</v>
      </c>
      <c r="F24" s="7" t="str">
        <f t="shared" si="7"/>
        <v>К</v>
      </c>
      <c r="G24" s="7" t="str">
        <f t="shared" si="8"/>
        <v>М</v>
      </c>
      <c r="H24" s="7" t="str">
        <f t="shared" si="9"/>
        <v>А</v>
      </c>
      <c r="I24" s="6">
        <v>760184</v>
      </c>
      <c r="J24" s="8">
        <v>6</v>
      </c>
      <c r="K24" s="6" t="s">
        <v>33</v>
      </c>
      <c r="L24" s="6" t="s">
        <v>17</v>
      </c>
      <c r="M24" s="6">
        <v>5</v>
      </c>
      <c r="N24" s="6">
        <v>0</v>
      </c>
      <c r="O24" s="6">
        <v>5</v>
      </c>
      <c r="P24" s="6">
        <v>5</v>
      </c>
      <c r="Q24" s="6">
        <v>5</v>
      </c>
      <c r="R24" s="6">
        <v>0</v>
      </c>
      <c r="S24" s="6">
        <v>5</v>
      </c>
      <c r="T24" s="6">
        <v>5</v>
      </c>
      <c r="U24" s="6">
        <v>5</v>
      </c>
      <c r="V24" s="6">
        <v>5</v>
      </c>
      <c r="W24" s="9">
        <f t="shared" si="10"/>
        <v>40</v>
      </c>
      <c r="X24" s="10">
        <v>50</v>
      </c>
      <c r="Y24" s="11">
        <f t="shared" si="11"/>
        <v>0.8</v>
      </c>
      <c r="Z24" s="10" t="str">
        <f t="shared" ref="Z24:Z27" si="13">IF(W24&gt;75%*X24,"Победитель",IF(W24&gt;50%*X24,"Призёр","Участник"))</f>
        <v>Победитель</v>
      </c>
    </row>
    <row r="25" spans="1:26">
      <c r="A25" s="6">
        <v>110</v>
      </c>
      <c r="B25" s="6" t="s">
        <v>44</v>
      </c>
      <c r="C25" s="6" t="s">
        <v>174</v>
      </c>
      <c r="D25" s="6" t="s">
        <v>51</v>
      </c>
      <c r="E25" s="6" t="s">
        <v>75</v>
      </c>
      <c r="F25" s="7" t="str">
        <f t="shared" si="7"/>
        <v>С</v>
      </c>
      <c r="G25" s="7" t="str">
        <f t="shared" si="8"/>
        <v>А</v>
      </c>
      <c r="H25" s="7" t="str">
        <f t="shared" si="9"/>
        <v>А</v>
      </c>
      <c r="I25" s="16">
        <v>760184</v>
      </c>
      <c r="J25" s="8">
        <v>6</v>
      </c>
      <c r="K25" s="6" t="s">
        <v>28</v>
      </c>
      <c r="L25" s="6" t="s">
        <v>17</v>
      </c>
      <c r="M25" s="6">
        <v>0</v>
      </c>
      <c r="N25" s="6">
        <v>0</v>
      </c>
      <c r="O25" s="6">
        <v>5</v>
      </c>
      <c r="P25" s="6">
        <v>5</v>
      </c>
      <c r="Q25" s="6">
        <v>5</v>
      </c>
      <c r="R25" s="6">
        <v>5</v>
      </c>
      <c r="S25" s="6">
        <v>0</v>
      </c>
      <c r="T25" s="6">
        <v>5</v>
      </c>
      <c r="U25" s="6">
        <v>5</v>
      </c>
      <c r="V25" s="6">
        <v>5</v>
      </c>
      <c r="W25" s="9">
        <f t="shared" si="10"/>
        <v>35</v>
      </c>
      <c r="X25" s="10">
        <v>50</v>
      </c>
      <c r="Y25" s="11">
        <f t="shared" si="11"/>
        <v>0.7</v>
      </c>
      <c r="Z25" s="10" t="str">
        <f t="shared" si="13"/>
        <v>Призёр</v>
      </c>
    </row>
    <row r="26" spans="1:26">
      <c r="A26" s="6">
        <v>111</v>
      </c>
      <c r="B26" s="6" t="s">
        <v>44</v>
      </c>
      <c r="C26" s="6" t="s">
        <v>231</v>
      </c>
      <c r="D26" s="6" t="s">
        <v>51</v>
      </c>
      <c r="E26" s="6" t="s">
        <v>37</v>
      </c>
      <c r="F26" s="7" t="str">
        <f t="shared" si="7"/>
        <v>Б</v>
      </c>
      <c r="G26" s="7" t="str">
        <f t="shared" si="8"/>
        <v>А</v>
      </c>
      <c r="H26" s="7" t="str">
        <f t="shared" si="9"/>
        <v>С</v>
      </c>
      <c r="I26" s="6">
        <v>760184</v>
      </c>
      <c r="J26" s="8">
        <v>6</v>
      </c>
      <c r="K26" s="6" t="s">
        <v>83</v>
      </c>
      <c r="L26" s="6" t="s">
        <v>17</v>
      </c>
      <c r="M26" s="6">
        <v>5</v>
      </c>
      <c r="N26" s="6">
        <v>5</v>
      </c>
      <c r="O26" s="6">
        <v>0</v>
      </c>
      <c r="P26" s="6">
        <v>5</v>
      </c>
      <c r="Q26" s="6">
        <v>0</v>
      </c>
      <c r="R26" s="6">
        <v>5</v>
      </c>
      <c r="S26" s="6">
        <v>0</v>
      </c>
      <c r="T26" s="6">
        <v>5</v>
      </c>
      <c r="U26" s="6">
        <v>5</v>
      </c>
      <c r="V26" s="6">
        <v>5</v>
      </c>
      <c r="W26" s="9">
        <f t="shared" si="10"/>
        <v>35</v>
      </c>
      <c r="X26" s="10">
        <v>50</v>
      </c>
      <c r="Y26" s="11">
        <f t="shared" si="11"/>
        <v>0.7</v>
      </c>
      <c r="Z26" s="10" t="str">
        <f t="shared" si="13"/>
        <v>Призёр</v>
      </c>
    </row>
    <row r="27" spans="1:26">
      <c r="A27" s="6">
        <v>117</v>
      </c>
      <c r="B27" s="6" t="s">
        <v>44</v>
      </c>
      <c r="C27" s="6" t="s">
        <v>180</v>
      </c>
      <c r="D27" s="6" t="s">
        <v>65</v>
      </c>
      <c r="E27" s="6" t="s">
        <v>48</v>
      </c>
      <c r="F27" s="7" t="str">
        <f t="shared" si="7"/>
        <v>Б</v>
      </c>
      <c r="G27" s="7" t="str">
        <f t="shared" si="8"/>
        <v>Е</v>
      </c>
      <c r="H27" s="7" t="str">
        <f t="shared" si="9"/>
        <v>Д</v>
      </c>
      <c r="I27" s="12">
        <v>760184</v>
      </c>
      <c r="J27" s="8">
        <v>6</v>
      </c>
      <c r="K27" s="6" t="s">
        <v>78</v>
      </c>
      <c r="L27" s="6" t="s">
        <v>17</v>
      </c>
      <c r="M27" s="6">
        <v>3</v>
      </c>
      <c r="N27" s="6">
        <v>0</v>
      </c>
      <c r="O27" s="6">
        <v>5</v>
      </c>
      <c r="P27" s="6">
        <v>5</v>
      </c>
      <c r="Q27" s="6">
        <v>0</v>
      </c>
      <c r="R27" s="6">
        <v>5</v>
      </c>
      <c r="S27" s="6">
        <v>0</v>
      </c>
      <c r="T27" s="6">
        <v>5</v>
      </c>
      <c r="U27" s="6">
        <v>5</v>
      </c>
      <c r="V27" s="6">
        <v>5</v>
      </c>
      <c r="W27" s="9">
        <f t="shared" si="10"/>
        <v>33</v>
      </c>
      <c r="X27" s="10">
        <v>50</v>
      </c>
      <c r="Y27" s="11">
        <f t="shared" si="11"/>
        <v>0.66</v>
      </c>
      <c r="Z27" s="10" t="str">
        <f t="shared" si="13"/>
        <v>Призёр</v>
      </c>
    </row>
    <row r="28" spans="1:26">
      <c r="A28" s="6">
        <v>138</v>
      </c>
      <c r="B28" s="6" t="s">
        <v>44</v>
      </c>
      <c r="C28" s="6" t="s">
        <v>142</v>
      </c>
      <c r="D28" s="6" t="s">
        <v>121</v>
      </c>
      <c r="E28" s="6" t="s">
        <v>82</v>
      </c>
      <c r="F28" s="7" t="str">
        <f t="shared" ref="F28:F30" si="14">LEFT(C28,1)</f>
        <v>М</v>
      </c>
      <c r="G28" s="7" t="str">
        <f t="shared" ref="G28:G30" si="15">LEFT(D28,1)</f>
        <v>П</v>
      </c>
      <c r="H28" s="7" t="str">
        <f t="shared" ref="H28:H30" si="16">LEFT(E28,1)</f>
        <v>Ю</v>
      </c>
      <c r="I28" s="6">
        <v>760184</v>
      </c>
      <c r="J28" s="8">
        <v>6</v>
      </c>
      <c r="K28" s="6" t="s">
        <v>84</v>
      </c>
      <c r="L28" s="6" t="s">
        <v>17</v>
      </c>
      <c r="M28" s="6">
        <v>5</v>
      </c>
      <c r="N28" s="6">
        <v>0</v>
      </c>
      <c r="O28" s="6"/>
      <c r="P28" s="6">
        <v>5</v>
      </c>
      <c r="Q28" s="6">
        <v>0</v>
      </c>
      <c r="R28" s="6">
        <v>5</v>
      </c>
      <c r="S28" s="6">
        <v>0</v>
      </c>
      <c r="T28" s="6">
        <v>5</v>
      </c>
      <c r="U28" s="6">
        <v>5</v>
      </c>
      <c r="V28" s="6">
        <v>5</v>
      </c>
      <c r="W28" s="9">
        <f t="shared" ref="W28:W30" si="17">SUM(M28:V28)</f>
        <v>30</v>
      </c>
      <c r="X28" s="10">
        <v>50</v>
      </c>
      <c r="Y28" s="11">
        <f t="shared" ref="Y28:Y30" si="18">W28/X28</f>
        <v>0.6</v>
      </c>
      <c r="Z28" s="10" t="str">
        <f t="shared" ref="Z28" si="19">IF(W28&gt;75%*X28,"Победитель",IF(W28&gt;50%*X28,"Призёр","Участник"))</f>
        <v>Призёр</v>
      </c>
    </row>
    <row r="29" spans="1:26">
      <c r="A29" s="6">
        <v>162</v>
      </c>
      <c r="B29" s="6" t="s">
        <v>55</v>
      </c>
      <c r="C29" s="6" t="s">
        <v>184</v>
      </c>
      <c r="D29" s="6" t="s">
        <v>31</v>
      </c>
      <c r="E29" s="6" t="s">
        <v>109</v>
      </c>
      <c r="F29" s="7" t="str">
        <f t="shared" si="14"/>
        <v>С</v>
      </c>
      <c r="G29" s="7" t="str">
        <f t="shared" si="15"/>
        <v>И</v>
      </c>
      <c r="H29" s="7" t="str">
        <f t="shared" si="16"/>
        <v>А</v>
      </c>
      <c r="I29" s="16">
        <v>760184</v>
      </c>
      <c r="J29" s="8">
        <v>6</v>
      </c>
      <c r="K29" s="6" t="s">
        <v>81</v>
      </c>
      <c r="L29" s="6" t="s">
        <v>17</v>
      </c>
      <c r="M29" s="6">
        <v>1</v>
      </c>
      <c r="N29" s="6">
        <v>0</v>
      </c>
      <c r="O29" s="6">
        <v>0</v>
      </c>
      <c r="P29" s="6">
        <v>5</v>
      </c>
      <c r="Q29" s="6">
        <v>5</v>
      </c>
      <c r="R29" s="6">
        <v>5</v>
      </c>
      <c r="S29" s="6">
        <v>5</v>
      </c>
      <c r="T29" s="6">
        <v>0</v>
      </c>
      <c r="U29" s="6">
        <v>0</v>
      </c>
      <c r="V29" s="6">
        <v>5</v>
      </c>
      <c r="W29" s="9">
        <f t="shared" si="17"/>
        <v>26</v>
      </c>
      <c r="X29" s="10">
        <v>50</v>
      </c>
      <c r="Y29" s="11">
        <f t="shared" si="18"/>
        <v>0.52</v>
      </c>
      <c r="Z29" s="10" t="s">
        <v>240</v>
      </c>
    </row>
    <row r="30" spans="1:26">
      <c r="A30" s="6">
        <v>176</v>
      </c>
      <c r="B30" s="6" t="s">
        <v>55</v>
      </c>
      <c r="C30" s="6" t="s">
        <v>179</v>
      </c>
      <c r="D30" s="6" t="s">
        <v>35</v>
      </c>
      <c r="E30" s="6" t="s">
        <v>109</v>
      </c>
      <c r="F30" s="7" t="str">
        <f t="shared" si="14"/>
        <v>В</v>
      </c>
      <c r="G30" s="7" t="str">
        <f t="shared" si="15"/>
        <v>М</v>
      </c>
      <c r="H30" s="7" t="str">
        <f t="shared" si="16"/>
        <v>А</v>
      </c>
      <c r="I30" s="12">
        <v>760184</v>
      </c>
      <c r="J30" s="13">
        <v>6</v>
      </c>
      <c r="K30" s="15" t="s">
        <v>36</v>
      </c>
      <c r="L30" s="14" t="s">
        <v>17</v>
      </c>
      <c r="M30" s="14">
        <v>0</v>
      </c>
      <c r="N30" s="14">
        <v>0</v>
      </c>
      <c r="O30" s="14">
        <v>0</v>
      </c>
      <c r="P30" s="14">
        <v>5</v>
      </c>
      <c r="Q30" s="14">
        <v>0</v>
      </c>
      <c r="R30" s="14">
        <v>5</v>
      </c>
      <c r="S30" s="14">
        <v>0</v>
      </c>
      <c r="T30" s="14">
        <v>5</v>
      </c>
      <c r="U30" s="14">
        <v>5</v>
      </c>
      <c r="V30" s="14">
        <v>5</v>
      </c>
      <c r="W30" s="9">
        <f t="shared" si="17"/>
        <v>25</v>
      </c>
      <c r="X30" s="10">
        <v>50</v>
      </c>
      <c r="Y30" s="11">
        <f t="shared" si="18"/>
        <v>0.5</v>
      </c>
      <c r="Z30" s="10" t="str">
        <f t="shared" ref="Z30" si="20">IF(W30&gt;75%*X30,"Победитель",IF(W30&gt;50%*X30,"Призёр","Участник"))</f>
        <v>Участник</v>
      </c>
    </row>
    <row r="31" spans="1:26">
      <c r="A31" s="6">
        <v>202</v>
      </c>
      <c r="B31" s="6" t="s">
        <v>55</v>
      </c>
      <c r="C31" s="6" t="s">
        <v>178</v>
      </c>
      <c r="D31" s="6" t="s">
        <v>154</v>
      </c>
      <c r="E31" s="6" t="s">
        <v>172</v>
      </c>
      <c r="F31" s="7" t="str">
        <f t="shared" ref="F31:F33" si="21">LEFT(C31,1)</f>
        <v>Г</v>
      </c>
      <c r="G31" s="7" t="str">
        <f t="shared" ref="G31:G33" si="22">LEFT(D31,1)</f>
        <v>С</v>
      </c>
      <c r="H31" s="7" t="str">
        <f t="shared" ref="H31:H33" si="23">LEFT(E31,1)</f>
        <v>А</v>
      </c>
      <c r="I31" s="6">
        <v>760184</v>
      </c>
      <c r="J31" s="13">
        <v>6</v>
      </c>
      <c r="K31" s="14" t="s">
        <v>34</v>
      </c>
      <c r="L31" s="14" t="s">
        <v>17</v>
      </c>
      <c r="M31" s="14">
        <v>0</v>
      </c>
      <c r="N31" s="14">
        <v>0</v>
      </c>
      <c r="O31" s="14">
        <v>0</v>
      </c>
      <c r="P31" s="14">
        <v>5</v>
      </c>
      <c r="Q31" s="14">
        <v>0</v>
      </c>
      <c r="R31" s="14">
        <v>5</v>
      </c>
      <c r="S31" s="14">
        <v>5</v>
      </c>
      <c r="T31" s="14">
        <v>5</v>
      </c>
      <c r="U31" s="14">
        <v>0</v>
      </c>
      <c r="V31" s="14">
        <v>0</v>
      </c>
      <c r="W31" s="9">
        <f t="shared" ref="W31:W33" si="24">SUM(M31:V31)</f>
        <v>20</v>
      </c>
      <c r="X31" s="10">
        <v>50</v>
      </c>
      <c r="Y31" s="11">
        <f t="shared" ref="Y31:Y33" si="25">W31/X31</f>
        <v>0.4</v>
      </c>
      <c r="Z31" s="10" t="str">
        <f t="shared" ref="Z31" si="26">IF(W31&gt;75%*X31,"Победитель",IF(W31&gt;50%*X31,"Призёр","Участник"))</f>
        <v>Участник</v>
      </c>
    </row>
    <row r="32" spans="1:26">
      <c r="A32" s="6">
        <v>237</v>
      </c>
      <c r="B32" s="6" t="s">
        <v>55</v>
      </c>
      <c r="C32" s="6" t="s">
        <v>175</v>
      </c>
      <c r="D32" s="6" t="s">
        <v>176</v>
      </c>
      <c r="E32" s="6" t="s">
        <v>29</v>
      </c>
      <c r="F32" s="7" t="str">
        <f t="shared" si="21"/>
        <v>А</v>
      </c>
      <c r="G32" s="7" t="str">
        <f t="shared" si="22"/>
        <v>Г</v>
      </c>
      <c r="H32" s="7" t="str">
        <f t="shared" si="23"/>
        <v>В</v>
      </c>
      <c r="I32" s="6">
        <v>760184</v>
      </c>
      <c r="J32" s="8">
        <v>6</v>
      </c>
      <c r="K32" s="6" t="s">
        <v>30</v>
      </c>
      <c r="L32" s="6" t="s">
        <v>17</v>
      </c>
      <c r="M32" s="6">
        <v>0</v>
      </c>
      <c r="N32" s="6">
        <v>0</v>
      </c>
      <c r="O32" s="6">
        <v>0</v>
      </c>
      <c r="P32" s="6">
        <v>5</v>
      </c>
      <c r="Q32" s="6">
        <v>0</v>
      </c>
      <c r="R32" s="6">
        <v>0</v>
      </c>
      <c r="S32" s="6">
        <v>0</v>
      </c>
      <c r="T32" s="6">
        <v>5</v>
      </c>
      <c r="U32" s="6">
        <v>0</v>
      </c>
      <c r="V32" s="6">
        <v>0</v>
      </c>
      <c r="W32" s="9">
        <f t="shared" si="24"/>
        <v>10</v>
      </c>
      <c r="X32" s="10">
        <v>50</v>
      </c>
      <c r="Y32" s="11">
        <f t="shared" si="25"/>
        <v>0.2</v>
      </c>
      <c r="Z32" s="10" t="str">
        <f t="shared" ref="Z32:Z33" si="27">IF(W32&gt;75%*X32,"Победитель",IF(W32&gt;50%*X32,"Призёр","Участник"))</f>
        <v>Участник</v>
      </c>
    </row>
    <row r="33" spans="1:26">
      <c r="A33" s="6">
        <v>238</v>
      </c>
      <c r="B33" s="6" t="s">
        <v>55</v>
      </c>
      <c r="C33" s="6" t="s">
        <v>181</v>
      </c>
      <c r="D33" s="6" t="s">
        <v>182</v>
      </c>
      <c r="E33" s="6" t="s">
        <v>183</v>
      </c>
      <c r="F33" s="7" t="str">
        <f t="shared" si="21"/>
        <v>Х</v>
      </c>
      <c r="G33" s="7" t="str">
        <f t="shared" si="22"/>
        <v>Р</v>
      </c>
      <c r="H33" s="7" t="str">
        <f t="shared" si="23"/>
        <v>Р</v>
      </c>
      <c r="I33" s="12">
        <v>760184</v>
      </c>
      <c r="J33" s="8">
        <v>6</v>
      </c>
      <c r="K33" s="6" t="s">
        <v>80</v>
      </c>
      <c r="L33" s="6" t="s">
        <v>17</v>
      </c>
      <c r="M33" s="6">
        <v>0</v>
      </c>
      <c r="N33" s="6">
        <v>0</v>
      </c>
      <c r="O33" s="6">
        <v>0</v>
      </c>
      <c r="P33" s="6">
        <v>5</v>
      </c>
      <c r="Q33" s="6">
        <v>0</v>
      </c>
      <c r="R33" s="6">
        <v>0</v>
      </c>
      <c r="S33" s="6">
        <v>0</v>
      </c>
      <c r="T33" s="6">
        <v>5</v>
      </c>
      <c r="U33" s="6">
        <v>0</v>
      </c>
      <c r="V33" s="6">
        <v>0</v>
      </c>
      <c r="W33" s="9">
        <f t="shared" si="24"/>
        <v>10</v>
      </c>
      <c r="X33" s="10">
        <v>50</v>
      </c>
      <c r="Y33" s="11">
        <f t="shared" si="25"/>
        <v>0.2</v>
      </c>
      <c r="Z33" s="10" t="str">
        <f t="shared" si="27"/>
        <v>Участник</v>
      </c>
    </row>
    <row r="34" spans="1:26">
      <c r="A34" s="6">
        <v>282</v>
      </c>
      <c r="B34" s="6" t="s">
        <v>44</v>
      </c>
      <c r="C34" s="6" t="s">
        <v>163</v>
      </c>
      <c r="D34" s="6" t="s">
        <v>56</v>
      </c>
      <c r="E34" s="6" t="s">
        <v>132</v>
      </c>
      <c r="F34" s="7" t="str">
        <f t="shared" ref="F34:F37" si="28">LEFT(C34,1)</f>
        <v>К</v>
      </c>
      <c r="G34" s="7" t="str">
        <f t="shared" ref="G34:G37" si="29">LEFT(D34,1)</f>
        <v>А</v>
      </c>
      <c r="H34" s="7" t="str">
        <f t="shared" ref="H34:H37" si="30">LEFT(E34,1)</f>
        <v>И</v>
      </c>
      <c r="I34" s="6">
        <v>760184</v>
      </c>
      <c r="J34" s="8">
        <v>7</v>
      </c>
      <c r="K34" s="6" t="s">
        <v>38</v>
      </c>
      <c r="L34" s="6" t="s">
        <v>17</v>
      </c>
      <c r="M34" s="6">
        <v>2</v>
      </c>
      <c r="N34" s="6">
        <v>5</v>
      </c>
      <c r="O34" s="6"/>
      <c r="P34" s="6">
        <v>5</v>
      </c>
      <c r="Q34" s="6">
        <v>0</v>
      </c>
      <c r="R34" s="6">
        <v>3</v>
      </c>
      <c r="S34" s="6">
        <v>2.5</v>
      </c>
      <c r="T34" s="6">
        <v>2</v>
      </c>
      <c r="U34" s="6">
        <v>1</v>
      </c>
      <c r="V34" s="6">
        <v>4</v>
      </c>
      <c r="W34" s="9">
        <f t="shared" ref="W34:W37" si="31">SUM(M34:V34)</f>
        <v>24.5</v>
      </c>
      <c r="X34" s="10">
        <v>50</v>
      </c>
      <c r="Y34" s="11">
        <f t="shared" ref="Y34:Y37" si="32">W34/X34</f>
        <v>0.49</v>
      </c>
      <c r="Z34" s="10" t="str">
        <f t="shared" ref="Z34" si="33">IF(W34&gt;75%*X34,"Победитель",IF(W34&gt;50%*X34,"Призёр","Участник"))</f>
        <v>Участник</v>
      </c>
    </row>
    <row r="35" spans="1:26">
      <c r="A35" s="6">
        <v>313</v>
      </c>
      <c r="B35" s="6" t="s">
        <v>44</v>
      </c>
      <c r="C35" s="6" t="s">
        <v>190</v>
      </c>
      <c r="D35" s="6" t="s">
        <v>121</v>
      </c>
      <c r="E35" s="6" t="s">
        <v>37</v>
      </c>
      <c r="F35" s="7" t="str">
        <f t="shared" si="28"/>
        <v>А</v>
      </c>
      <c r="G35" s="7" t="str">
        <f t="shared" si="29"/>
        <v>П</v>
      </c>
      <c r="H35" s="7" t="str">
        <f t="shared" si="30"/>
        <v>С</v>
      </c>
      <c r="I35" s="12">
        <v>760184</v>
      </c>
      <c r="J35" s="8">
        <v>7</v>
      </c>
      <c r="K35" s="6" t="s">
        <v>92</v>
      </c>
      <c r="L35" s="14" t="s">
        <v>17</v>
      </c>
      <c r="M35" s="14">
        <v>0</v>
      </c>
      <c r="N35" s="14">
        <v>5</v>
      </c>
      <c r="O35" s="14">
        <v>0</v>
      </c>
      <c r="P35" s="14">
        <v>4</v>
      </c>
      <c r="Q35" s="14">
        <v>4</v>
      </c>
      <c r="R35" s="14">
        <v>0</v>
      </c>
      <c r="S35" s="14">
        <v>4</v>
      </c>
      <c r="T35" s="14">
        <v>2</v>
      </c>
      <c r="U35" s="14">
        <v>0</v>
      </c>
      <c r="V35" s="14">
        <v>0</v>
      </c>
      <c r="W35" s="9">
        <f t="shared" si="31"/>
        <v>19</v>
      </c>
      <c r="X35" s="10">
        <v>50</v>
      </c>
      <c r="Y35" s="11">
        <f t="shared" si="32"/>
        <v>0.38</v>
      </c>
      <c r="Z35" s="10" t="str">
        <f t="shared" ref="Z35:Z42" si="34">IF(W35&gt;75%*X35,"Победитель",IF(W35&gt;50%*X35,"Призёр","Участник"))</f>
        <v>Участник</v>
      </c>
    </row>
    <row r="36" spans="1:26">
      <c r="A36" s="6">
        <v>314</v>
      </c>
      <c r="B36" s="6" t="s">
        <v>55</v>
      </c>
      <c r="C36" s="6" t="s">
        <v>195</v>
      </c>
      <c r="D36" s="6" t="s">
        <v>155</v>
      </c>
      <c r="E36" s="6" t="s">
        <v>132</v>
      </c>
      <c r="F36" s="7" t="str">
        <f t="shared" si="28"/>
        <v>М</v>
      </c>
      <c r="G36" s="7" t="str">
        <f t="shared" si="29"/>
        <v>М</v>
      </c>
      <c r="H36" s="7" t="str">
        <f t="shared" si="30"/>
        <v>И</v>
      </c>
      <c r="I36" s="12">
        <v>760184</v>
      </c>
      <c r="J36" s="8">
        <v>7</v>
      </c>
      <c r="K36" s="6" t="s">
        <v>129</v>
      </c>
      <c r="L36" s="14" t="s">
        <v>17</v>
      </c>
      <c r="M36" s="14">
        <v>1</v>
      </c>
      <c r="N36" s="14">
        <v>5</v>
      </c>
      <c r="O36" s="14"/>
      <c r="P36" s="14">
        <v>4.5</v>
      </c>
      <c r="Q36" s="14"/>
      <c r="R36" s="14">
        <v>3</v>
      </c>
      <c r="S36" s="14">
        <v>2.5</v>
      </c>
      <c r="T36" s="14"/>
      <c r="U36" s="14">
        <v>1</v>
      </c>
      <c r="V36" s="14">
        <v>2</v>
      </c>
      <c r="W36" s="9">
        <f t="shared" si="31"/>
        <v>19</v>
      </c>
      <c r="X36" s="10">
        <v>50</v>
      </c>
      <c r="Y36" s="11">
        <f t="shared" si="32"/>
        <v>0.38</v>
      </c>
      <c r="Z36" s="10" t="str">
        <f t="shared" si="34"/>
        <v>Участник</v>
      </c>
    </row>
    <row r="37" spans="1:26">
      <c r="A37" s="6">
        <v>319</v>
      </c>
      <c r="B37" s="6" t="s">
        <v>44</v>
      </c>
      <c r="C37" s="6" t="s">
        <v>189</v>
      </c>
      <c r="D37" s="6" t="s">
        <v>76</v>
      </c>
      <c r="E37" s="6" t="s">
        <v>69</v>
      </c>
      <c r="F37" s="7" t="str">
        <f t="shared" si="28"/>
        <v>М</v>
      </c>
      <c r="G37" s="7" t="str">
        <f t="shared" si="29"/>
        <v>У</v>
      </c>
      <c r="H37" s="7" t="str">
        <f t="shared" si="30"/>
        <v>Е</v>
      </c>
      <c r="I37" s="12">
        <v>760184</v>
      </c>
      <c r="J37" s="8">
        <v>7</v>
      </c>
      <c r="K37" s="6" t="s">
        <v>90</v>
      </c>
      <c r="L37" s="6" t="s">
        <v>17</v>
      </c>
      <c r="M37" s="6">
        <v>1</v>
      </c>
      <c r="N37" s="6">
        <v>5</v>
      </c>
      <c r="O37" s="6">
        <v>0</v>
      </c>
      <c r="P37" s="6">
        <v>3</v>
      </c>
      <c r="Q37" s="6">
        <v>0</v>
      </c>
      <c r="R37" s="6">
        <v>5</v>
      </c>
      <c r="S37" s="6">
        <v>0</v>
      </c>
      <c r="T37" s="6">
        <v>1</v>
      </c>
      <c r="U37" s="6">
        <v>0</v>
      </c>
      <c r="V37" s="6">
        <v>3</v>
      </c>
      <c r="W37" s="9">
        <f t="shared" si="31"/>
        <v>18</v>
      </c>
      <c r="X37" s="10">
        <v>50</v>
      </c>
      <c r="Y37" s="11">
        <f t="shared" si="32"/>
        <v>0.36</v>
      </c>
      <c r="Z37" s="10" t="str">
        <f t="shared" si="34"/>
        <v>Участник</v>
      </c>
    </row>
    <row r="38" spans="1:26">
      <c r="A38" s="6">
        <v>336</v>
      </c>
      <c r="B38" s="6" t="s">
        <v>55</v>
      </c>
      <c r="C38" s="6" t="s">
        <v>185</v>
      </c>
      <c r="D38" s="6" t="s">
        <v>131</v>
      </c>
      <c r="E38" s="6" t="s">
        <v>137</v>
      </c>
      <c r="F38" s="7" t="str">
        <f t="shared" ref="F38:F47" si="35">LEFT(C38,1)</f>
        <v>М</v>
      </c>
      <c r="G38" s="7" t="str">
        <f t="shared" ref="G38:G47" si="36">LEFT(D38,1)</f>
        <v>А</v>
      </c>
      <c r="H38" s="7" t="str">
        <f t="shared" ref="H38:H47" si="37">LEFT(E38,1)</f>
        <v>В</v>
      </c>
      <c r="I38" s="6">
        <v>760184</v>
      </c>
      <c r="J38" s="8">
        <v>7</v>
      </c>
      <c r="K38" s="6" t="s">
        <v>39</v>
      </c>
      <c r="L38" s="6" t="s">
        <v>17</v>
      </c>
      <c r="M38" s="6"/>
      <c r="N38" s="6">
        <v>4</v>
      </c>
      <c r="O38" s="6"/>
      <c r="P38" s="6">
        <v>2.5</v>
      </c>
      <c r="Q38" s="6"/>
      <c r="R38" s="6">
        <v>5</v>
      </c>
      <c r="S38" s="6">
        <v>2.5</v>
      </c>
      <c r="T38" s="6"/>
      <c r="U38" s="6">
        <v>0</v>
      </c>
      <c r="V38" s="6"/>
      <c r="W38" s="9">
        <f t="shared" ref="W38:W47" si="38">SUM(M38:V38)</f>
        <v>14</v>
      </c>
      <c r="X38" s="10">
        <v>50</v>
      </c>
      <c r="Y38" s="11">
        <f t="shared" ref="Y38:Y47" si="39">W38/X38</f>
        <v>0.28000000000000003</v>
      </c>
      <c r="Z38" s="10" t="str">
        <f t="shared" si="34"/>
        <v>Участник</v>
      </c>
    </row>
    <row r="39" spans="1:26">
      <c r="A39" s="6">
        <v>337</v>
      </c>
      <c r="B39" s="6" t="s">
        <v>44</v>
      </c>
      <c r="C39" s="6" t="s">
        <v>99</v>
      </c>
      <c r="D39" s="6" t="s">
        <v>139</v>
      </c>
      <c r="E39" s="6" t="s">
        <v>77</v>
      </c>
      <c r="F39" s="7" t="str">
        <f t="shared" si="35"/>
        <v>П</v>
      </c>
      <c r="G39" s="7" t="str">
        <f t="shared" si="36"/>
        <v>Д</v>
      </c>
      <c r="H39" s="7" t="str">
        <f t="shared" si="37"/>
        <v>И</v>
      </c>
      <c r="I39" s="12">
        <v>760184</v>
      </c>
      <c r="J39" s="8">
        <v>7</v>
      </c>
      <c r="K39" s="6" t="s">
        <v>91</v>
      </c>
      <c r="L39" s="14" t="s">
        <v>17</v>
      </c>
      <c r="M39" s="14">
        <v>1</v>
      </c>
      <c r="N39" s="14">
        <v>5</v>
      </c>
      <c r="O39" s="14">
        <v>0</v>
      </c>
      <c r="P39" s="14">
        <v>4</v>
      </c>
      <c r="Q39" s="14">
        <v>0</v>
      </c>
      <c r="R39" s="14">
        <v>2</v>
      </c>
      <c r="S39" s="14">
        <v>0</v>
      </c>
      <c r="T39" s="14">
        <v>0</v>
      </c>
      <c r="U39" s="14">
        <v>0</v>
      </c>
      <c r="V39" s="14">
        <v>2</v>
      </c>
      <c r="W39" s="9">
        <f t="shared" si="38"/>
        <v>14</v>
      </c>
      <c r="X39" s="10">
        <v>50</v>
      </c>
      <c r="Y39" s="11">
        <f t="shared" si="39"/>
        <v>0.28000000000000003</v>
      </c>
      <c r="Z39" s="10" t="str">
        <f t="shared" si="34"/>
        <v>Участник</v>
      </c>
    </row>
    <row r="40" spans="1:26">
      <c r="A40" s="6">
        <v>340</v>
      </c>
      <c r="B40" s="6" t="s">
        <v>44</v>
      </c>
      <c r="C40" s="6" t="s">
        <v>186</v>
      </c>
      <c r="D40" s="6" t="s">
        <v>187</v>
      </c>
      <c r="E40" s="6" t="s">
        <v>188</v>
      </c>
      <c r="F40" s="7" t="str">
        <f t="shared" si="35"/>
        <v>С</v>
      </c>
      <c r="G40" s="7" t="str">
        <f t="shared" si="36"/>
        <v>М</v>
      </c>
      <c r="H40" s="7" t="str">
        <f t="shared" si="37"/>
        <v>А</v>
      </c>
      <c r="I40" s="6">
        <v>760184</v>
      </c>
      <c r="J40" s="8">
        <v>7</v>
      </c>
      <c r="K40" s="6" t="s">
        <v>89</v>
      </c>
      <c r="L40" s="6" t="s">
        <v>17</v>
      </c>
      <c r="M40" s="6"/>
      <c r="N40" s="6">
        <v>5</v>
      </c>
      <c r="O40" s="6"/>
      <c r="P40" s="6">
        <v>2</v>
      </c>
      <c r="Q40" s="6"/>
      <c r="R40" s="6">
        <v>2</v>
      </c>
      <c r="S40" s="6">
        <v>4</v>
      </c>
      <c r="T40" s="6"/>
      <c r="U40" s="6">
        <v>0</v>
      </c>
      <c r="V40" s="6"/>
      <c r="W40" s="9">
        <f t="shared" si="38"/>
        <v>13</v>
      </c>
      <c r="X40" s="10">
        <v>50</v>
      </c>
      <c r="Y40" s="11">
        <f t="shared" si="39"/>
        <v>0.26</v>
      </c>
      <c r="Z40" s="10" t="str">
        <f t="shared" si="34"/>
        <v>Участник</v>
      </c>
    </row>
    <row r="41" spans="1:26">
      <c r="A41" s="6">
        <v>341</v>
      </c>
      <c r="B41" s="6" t="s">
        <v>55</v>
      </c>
      <c r="C41" s="6" t="s">
        <v>191</v>
      </c>
      <c r="D41" s="6" t="s">
        <v>128</v>
      </c>
      <c r="E41" s="6" t="s">
        <v>126</v>
      </c>
      <c r="F41" s="7" t="str">
        <f t="shared" si="35"/>
        <v>Б</v>
      </c>
      <c r="G41" s="7" t="str">
        <f t="shared" si="36"/>
        <v>Д</v>
      </c>
      <c r="H41" s="7" t="str">
        <f t="shared" si="37"/>
        <v>М</v>
      </c>
      <c r="I41" s="16">
        <v>760184</v>
      </c>
      <c r="J41" s="8">
        <v>7</v>
      </c>
      <c r="K41" s="6" t="s">
        <v>93</v>
      </c>
      <c r="L41" s="14" t="s">
        <v>17</v>
      </c>
      <c r="M41" s="6">
        <v>0</v>
      </c>
      <c r="N41" s="6">
        <v>5</v>
      </c>
      <c r="O41" s="6"/>
      <c r="P41" s="6">
        <v>2</v>
      </c>
      <c r="Q41" s="6">
        <v>0</v>
      </c>
      <c r="R41" s="6">
        <v>3</v>
      </c>
      <c r="S41" s="6"/>
      <c r="T41" s="6">
        <v>0</v>
      </c>
      <c r="U41" s="6"/>
      <c r="V41" s="6">
        <v>1</v>
      </c>
      <c r="W41" s="9">
        <f t="shared" si="38"/>
        <v>11</v>
      </c>
      <c r="X41" s="10">
        <v>50</v>
      </c>
      <c r="Y41" s="11">
        <f t="shared" si="39"/>
        <v>0.22</v>
      </c>
      <c r="Z41" s="10" t="str">
        <f t="shared" si="34"/>
        <v>Участник</v>
      </c>
    </row>
    <row r="42" spans="1:26">
      <c r="A42" s="6">
        <v>342</v>
      </c>
      <c r="B42" s="6" t="s">
        <v>55</v>
      </c>
      <c r="C42" s="6" t="s">
        <v>194</v>
      </c>
      <c r="D42" s="6" t="s">
        <v>138</v>
      </c>
      <c r="E42" s="6" t="s">
        <v>172</v>
      </c>
      <c r="F42" s="7" t="str">
        <f t="shared" si="35"/>
        <v>Н</v>
      </c>
      <c r="G42" s="7" t="str">
        <f t="shared" si="36"/>
        <v>Т</v>
      </c>
      <c r="H42" s="7" t="str">
        <f t="shared" si="37"/>
        <v>А</v>
      </c>
      <c r="I42" s="6">
        <v>760184</v>
      </c>
      <c r="J42" s="8">
        <v>7</v>
      </c>
      <c r="K42" s="6" t="s">
        <v>98</v>
      </c>
      <c r="L42" s="14" t="s">
        <v>17</v>
      </c>
      <c r="M42" s="14"/>
      <c r="N42" s="14">
        <v>5</v>
      </c>
      <c r="O42" s="14">
        <v>0</v>
      </c>
      <c r="P42" s="14">
        <v>3</v>
      </c>
      <c r="Q42" s="14"/>
      <c r="R42" s="14">
        <v>3</v>
      </c>
      <c r="S42" s="14">
        <v>0</v>
      </c>
      <c r="T42" s="14"/>
      <c r="U42" s="14"/>
      <c r="V42" s="14"/>
      <c r="W42" s="9">
        <f t="shared" si="38"/>
        <v>11</v>
      </c>
      <c r="X42" s="10">
        <v>50</v>
      </c>
      <c r="Y42" s="11">
        <f t="shared" si="39"/>
        <v>0.22</v>
      </c>
      <c r="Z42" s="10" t="str">
        <f t="shared" si="34"/>
        <v>Участник</v>
      </c>
    </row>
    <row r="43" spans="1:26">
      <c r="A43" s="6">
        <v>350</v>
      </c>
      <c r="B43" s="6" t="s">
        <v>55</v>
      </c>
      <c r="C43" s="6" t="s">
        <v>192</v>
      </c>
      <c r="D43" s="6" t="s">
        <v>97</v>
      </c>
      <c r="E43" s="6" t="s">
        <v>193</v>
      </c>
      <c r="F43" s="7" t="str">
        <f t="shared" si="35"/>
        <v>Б</v>
      </c>
      <c r="G43" s="7" t="str">
        <f t="shared" si="36"/>
        <v>В</v>
      </c>
      <c r="H43" s="7" t="str">
        <f t="shared" si="37"/>
        <v>С</v>
      </c>
      <c r="I43" s="6">
        <v>760184</v>
      </c>
      <c r="J43" s="8">
        <v>7</v>
      </c>
      <c r="K43" s="6" t="s">
        <v>95</v>
      </c>
      <c r="L43" s="14" t="s">
        <v>17</v>
      </c>
      <c r="M43" s="14">
        <v>0</v>
      </c>
      <c r="N43" s="14">
        <v>5</v>
      </c>
      <c r="O43" s="14"/>
      <c r="P43" s="14">
        <v>3</v>
      </c>
      <c r="Q43" s="14">
        <v>1</v>
      </c>
      <c r="R43" s="14"/>
      <c r="S43" s="14">
        <v>0</v>
      </c>
      <c r="T43" s="14">
        <v>0</v>
      </c>
      <c r="U43" s="14">
        <v>0</v>
      </c>
      <c r="V43" s="14"/>
      <c r="W43" s="9">
        <f t="shared" si="38"/>
        <v>9</v>
      </c>
      <c r="X43" s="10">
        <v>50</v>
      </c>
      <c r="Y43" s="11">
        <f t="shared" si="39"/>
        <v>0.18</v>
      </c>
      <c r="Z43" s="10" t="str">
        <f t="shared" ref="Z43:Z46" si="40">IF(W43&gt;75%*X43,"Победитель",IF(W43&gt;50%*X43,"Призёр","Участник"))</f>
        <v>Участник</v>
      </c>
    </row>
    <row r="44" spans="1:26">
      <c r="A44" s="6">
        <v>360</v>
      </c>
      <c r="B44" s="6" t="s">
        <v>55</v>
      </c>
      <c r="C44" s="6" t="s">
        <v>197</v>
      </c>
      <c r="D44" s="6" t="s">
        <v>149</v>
      </c>
      <c r="E44" s="6" t="s">
        <v>109</v>
      </c>
      <c r="F44" s="7" t="str">
        <f t="shared" si="35"/>
        <v>З</v>
      </c>
      <c r="G44" s="7" t="str">
        <f t="shared" si="36"/>
        <v>С</v>
      </c>
      <c r="H44" s="7" t="str">
        <f t="shared" si="37"/>
        <v>А</v>
      </c>
      <c r="I44" s="16">
        <v>760184</v>
      </c>
      <c r="J44" s="8">
        <v>8</v>
      </c>
      <c r="K44" s="6" t="s">
        <v>43</v>
      </c>
      <c r="L44" s="6" t="s">
        <v>17</v>
      </c>
      <c r="M44" s="6">
        <v>4</v>
      </c>
      <c r="N44" s="6">
        <v>5</v>
      </c>
      <c r="O44" s="6">
        <v>5</v>
      </c>
      <c r="P44" s="6">
        <v>4</v>
      </c>
      <c r="Q44" s="6">
        <v>5</v>
      </c>
      <c r="R44" s="6">
        <v>1</v>
      </c>
      <c r="S44" s="6">
        <v>2</v>
      </c>
      <c r="T44" s="6">
        <v>4</v>
      </c>
      <c r="U44" s="6">
        <v>5</v>
      </c>
      <c r="V44" s="6">
        <v>3</v>
      </c>
      <c r="W44" s="9">
        <f t="shared" si="38"/>
        <v>38</v>
      </c>
      <c r="X44" s="10">
        <v>50</v>
      </c>
      <c r="Y44" s="11">
        <f t="shared" si="39"/>
        <v>0.76</v>
      </c>
      <c r="Z44" s="18" t="str">
        <f t="shared" si="40"/>
        <v>Победитель</v>
      </c>
    </row>
    <row r="45" spans="1:26">
      <c r="A45" s="6">
        <v>371</v>
      </c>
      <c r="B45" s="6" t="s">
        <v>44</v>
      </c>
      <c r="C45" s="6" t="s">
        <v>200</v>
      </c>
      <c r="D45" s="6" t="s">
        <v>96</v>
      </c>
      <c r="E45" s="6" t="s">
        <v>144</v>
      </c>
      <c r="F45" s="7" t="str">
        <f t="shared" si="35"/>
        <v>Д</v>
      </c>
      <c r="G45" s="7" t="str">
        <f t="shared" si="36"/>
        <v>Я</v>
      </c>
      <c r="H45" s="7" t="str">
        <f t="shared" si="37"/>
        <v>В</v>
      </c>
      <c r="I45" s="6">
        <v>760184</v>
      </c>
      <c r="J45" s="8">
        <v>8</v>
      </c>
      <c r="K45" s="6" t="s">
        <v>103</v>
      </c>
      <c r="L45" s="6" t="s">
        <v>17</v>
      </c>
      <c r="M45" s="6">
        <v>4</v>
      </c>
      <c r="N45" s="6">
        <v>4</v>
      </c>
      <c r="O45" s="6">
        <v>5</v>
      </c>
      <c r="P45" s="6">
        <v>2</v>
      </c>
      <c r="Q45" s="6">
        <v>4</v>
      </c>
      <c r="R45" s="6">
        <v>2</v>
      </c>
      <c r="S45" s="6">
        <v>1</v>
      </c>
      <c r="T45" s="6">
        <v>4</v>
      </c>
      <c r="U45" s="6">
        <v>1</v>
      </c>
      <c r="V45" s="6"/>
      <c r="W45" s="9">
        <f t="shared" si="38"/>
        <v>27</v>
      </c>
      <c r="X45" s="10">
        <v>50</v>
      </c>
      <c r="Y45" s="11">
        <f t="shared" si="39"/>
        <v>0.54</v>
      </c>
      <c r="Z45" s="10" t="str">
        <f t="shared" si="40"/>
        <v>Призёр</v>
      </c>
    </row>
    <row r="46" spans="1:26">
      <c r="A46" s="6">
        <v>375</v>
      </c>
      <c r="B46" s="6" t="s">
        <v>55</v>
      </c>
      <c r="C46" s="6" t="s">
        <v>199</v>
      </c>
      <c r="D46" s="6" t="s">
        <v>151</v>
      </c>
      <c r="E46" s="6" t="s">
        <v>134</v>
      </c>
      <c r="F46" s="7" t="str">
        <f t="shared" si="35"/>
        <v>Л</v>
      </c>
      <c r="G46" s="7" t="str">
        <f t="shared" si="36"/>
        <v>Е</v>
      </c>
      <c r="H46" s="7" t="str">
        <f t="shared" si="37"/>
        <v>Р</v>
      </c>
      <c r="I46" s="6">
        <v>760184</v>
      </c>
      <c r="J46" s="8">
        <v>8</v>
      </c>
      <c r="K46" s="6" t="s">
        <v>102</v>
      </c>
      <c r="L46" s="6" t="s">
        <v>17</v>
      </c>
      <c r="M46" s="6">
        <v>4</v>
      </c>
      <c r="N46" s="6">
        <v>5</v>
      </c>
      <c r="O46" s="6">
        <v>3</v>
      </c>
      <c r="P46" s="6">
        <v>3</v>
      </c>
      <c r="Q46" s="6">
        <v>5</v>
      </c>
      <c r="R46" s="6">
        <v>0</v>
      </c>
      <c r="S46" s="6">
        <v>2</v>
      </c>
      <c r="T46" s="6">
        <v>3</v>
      </c>
      <c r="U46" s="6">
        <v>1</v>
      </c>
      <c r="V46" s="6"/>
      <c r="W46" s="9">
        <f t="shared" si="38"/>
        <v>26</v>
      </c>
      <c r="X46" s="10">
        <v>50</v>
      </c>
      <c r="Y46" s="11">
        <f t="shared" si="39"/>
        <v>0.52</v>
      </c>
      <c r="Z46" s="10" t="str">
        <f t="shared" si="40"/>
        <v>Призёр</v>
      </c>
    </row>
    <row r="47" spans="1:26">
      <c r="A47" s="6">
        <v>382</v>
      </c>
      <c r="B47" s="6" t="s">
        <v>44</v>
      </c>
      <c r="C47" s="6" t="s">
        <v>201</v>
      </c>
      <c r="D47" s="6" t="s">
        <v>119</v>
      </c>
      <c r="E47" s="6" t="s">
        <v>100</v>
      </c>
      <c r="F47" s="7" t="str">
        <f t="shared" si="35"/>
        <v>Б</v>
      </c>
      <c r="G47" s="7" t="str">
        <f t="shared" si="36"/>
        <v>К</v>
      </c>
      <c r="H47" s="7" t="str">
        <f t="shared" si="37"/>
        <v>О</v>
      </c>
      <c r="I47" s="12">
        <v>760184</v>
      </c>
      <c r="J47" s="8">
        <v>8</v>
      </c>
      <c r="K47" s="6" t="s">
        <v>104</v>
      </c>
      <c r="L47" s="6" t="s">
        <v>17</v>
      </c>
      <c r="M47" s="6">
        <v>4</v>
      </c>
      <c r="N47" s="6">
        <v>2</v>
      </c>
      <c r="O47" s="6">
        <v>2</v>
      </c>
      <c r="P47" s="6">
        <v>0</v>
      </c>
      <c r="Q47" s="6">
        <v>5</v>
      </c>
      <c r="R47" s="6">
        <v>1</v>
      </c>
      <c r="S47" s="6">
        <v>2</v>
      </c>
      <c r="T47" s="6">
        <v>3</v>
      </c>
      <c r="U47" s="6">
        <v>3</v>
      </c>
      <c r="V47" s="6">
        <v>1</v>
      </c>
      <c r="W47" s="9">
        <f t="shared" si="38"/>
        <v>23</v>
      </c>
      <c r="X47" s="10">
        <v>50</v>
      </c>
      <c r="Y47" s="11">
        <f t="shared" si="39"/>
        <v>0.46</v>
      </c>
      <c r="Z47" s="10" t="str">
        <f t="shared" ref="Z47:Z49" si="41">IF(W47&gt;75%*X47,"Победитель",IF(W47&gt;50%*X47,"Призёр","Участник"))</f>
        <v>Участник</v>
      </c>
    </row>
    <row r="48" spans="1:26">
      <c r="A48" s="6">
        <v>391</v>
      </c>
      <c r="B48" s="6" t="s">
        <v>55</v>
      </c>
      <c r="C48" s="6" t="s">
        <v>198</v>
      </c>
      <c r="D48" s="6" t="s">
        <v>40</v>
      </c>
      <c r="E48" s="6" t="s">
        <v>58</v>
      </c>
      <c r="F48" s="7" t="str">
        <f t="shared" ref="F48:F51" si="42">LEFT(C48,1)</f>
        <v>Ф</v>
      </c>
      <c r="G48" s="7" t="str">
        <f t="shared" ref="G48:G51" si="43">LEFT(D48,1)</f>
        <v>А</v>
      </c>
      <c r="H48" s="7" t="str">
        <f t="shared" ref="H48:H51" si="44">LEFT(E48,1)</f>
        <v>А</v>
      </c>
      <c r="I48" s="6">
        <v>760184</v>
      </c>
      <c r="J48" s="8">
        <v>8</v>
      </c>
      <c r="K48" s="6" t="s">
        <v>101</v>
      </c>
      <c r="L48" s="6" t="s">
        <v>17</v>
      </c>
      <c r="M48" s="6">
        <v>1</v>
      </c>
      <c r="N48" s="6">
        <v>3</v>
      </c>
      <c r="O48" s="6">
        <v>3</v>
      </c>
      <c r="P48" s="6">
        <v>2</v>
      </c>
      <c r="Q48" s="6">
        <v>3</v>
      </c>
      <c r="R48" s="6">
        <v>1</v>
      </c>
      <c r="S48" s="6">
        <v>2</v>
      </c>
      <c r="T48" s="6">
        <v>2</v>
      </c>
      <c r="U48" s="6">
        <v>2</v>
      </c>
      <c r="V48" s="6">
        <v>1</v>
      </c>
      <c r="W48" s="9">
        <f t="shared" ref="W48:W51" si="45">SUM(M48:V48)</f>
        <v>20</v>
      </c>
      <c r="X48" s="10">
        <v>50</v>
      </c>
      <c r="Y48" s="11">
        <f t="shared" ref="Y48:Y51" si="46">W48/X48</f>
        <v>0.4</v>
      </c>
      <c r="Z48" s="10" t="str">
        <f t="shared" si="41"/>
        <v>Участник</v>
      </c>
    </row>
    <row r="49" spans="1:26">
      <c r="A49" s="6">
        <v>392</v>
      </c>
      <c r="B49" s="6" t="s">
        <v>55</v>
      </c>
      <c r="C49" s="6" t="s">
        <v>202</v>
      </c>
      <c r="D49" s="6" t="s">
        <v>107</v>
      </c>
      <c r="E49" s="6" t="s">
        <v>109</v>
      </c>
      <c r="F49" s="7" t="str">
        <f t="shared" si="42"/>
        <v>Д</v>
      </c>
      <c r="G49" s="7" t="str">
        <f t="shared" si="43"/>
        <v>В</v>
      </c>
      <c r="H49" s="7" t="str">
        <f t="shared" si="44"/>
        <v>А</v>
      </c>
      <c r="I49" s="12">
        <v>760184</v>
      </c>
      <c r="J49" s="8">
        <v>8</v>
      </c>
      <c r="K49" s="6" t="s">
        <v>106</v>
      </c>
      <c r="L49" s="6" t="s">
        <v>17</v>
      </c>
      <c r="M49" s="6">
        <v>2</v>
      </c>
      <c r="N49" s="6">
        <v>0</v>
      </c>
      <c r="O49" s="6">
        <v>3</v>
      </c>
      <c r="P49" s="6">
        <v>3</v>
      </c>
      <c r="Q49" s="6">
        <v>4</v>
      </c>
      <c r="R49" s="6">
        <v>3</v>
      </c>
      <c r="S49" s="6">
        <v>1</v>
      </c>
      <c r="T49" s="6">
        <v>3</v>
      </c>
      <c r="U49" s="6">
        <v>1</v>
      </c>
      <c r="V49" s="6"/>
      <c r="W49" s="9">
        <f t="shared" si="45"/>
        <v>20</v>
      </c>
      <c r="X49" s="10">
        <v>50</v>
      </c>
      <c r="Y49" s="11">
        <f t="shared" si="46"/>
        <v>0.4</v>
      </c>
      <c r="Z49" s="10" t="str">
        <f t="shared" si="41"/>
        <v>Участник</v>
      </c>
    </row>
    <row r="50" spans="1:26">
      <c r="A50" s="6">
        <v>419</v>
      </c>
      <c r="B50" s="6" t="s">
        <v>55</v>
      </c>
      <c r="C50" s="6" t="s">
        <v>196</v>
      </c>
      <c r="D50" s="6" t="s">
        <v>118</v>
      </c>
      <c r="E50" s="6" t="s">
        <v>113</v>
      </c>
      <c r="F50" s="7" t="str">
        <f t="shared" si="42"/>
        <v>С</v>
      </c>
      <c r="G50" s="7" t="str">
        <f t="shared" si="43"/>
        <v>В</v>
      </c>
      <c r="H50" s="7" t="str">
        <f t="shared" si="44"/>
        <v>Ю</v>
      </c>
      <c r="I50" s="12">
        <v>760184</v>
      </c>
      <c r="J50" s="8">
        <v>8</v>
      </c>
      <c r="K50" s="6" t="s">
        <v>42</v>
      </c>
      <c r="L50" s="6" t="s">
        <v>17</v>
      </c>
      <c r="M50" s="6"/>
      <c r="N50" s="6">
        <v>3</v>
      </c>
      <c r="O50" s="6">
        <v>2</v>
      </c>
      <c r="P50" s="6">
        <v>1</v>
      </c>
      <c r="Q50" s="6"/>
      <c r="R50" s="6">
        <v>3</v>
      </c>
      <c r="S50" s="6">
        <v>1</v>
      </c>
      <c r="T50" s="6">
        <v>2</v>
      </c>
      <c r="U50" s="6">
        <v>1</v>
      </c>
      <c r="V50" s="6"/>
      <c r="W50" s="9">
        <f t="shared" si="45"/>
        <v>13</v>
      </c>
      <c r="X50" s="10">
        <v>50</v>
      </c>
      <c r="Y50" s="11">
        <f t="shared" si="46"/>
        <v>0.26</v>
      </c>
      <c r="Z50" s="10" t="str">
        <f t="shared" ref="Z50" si="47">IF(W50&gt;75%*X50,"Победитель",IF(W50&gt;50%*X50,"Призёр","Участник"))</f>
        <v>Участник</v>
      </c>
    </row>
    <row r="51" spans="1:26">
      <c r="A51" s="6">
        <v>448</v>
      </c>
      <c r="B51" s="6" t="s">
        <v>44</v>
      </c>
      <c r="C51" s="6" t="s">
        <v>204</v>
      </c>
      <c r="D51" s="6" t="s">
        <v>205</v>
      </c>
      <c r="E51" s="6" t="s">
        <v>37</v>
      </c>
      <c r="F51" s="7" t="str">
        <f t="shared" si="42"/>
        <v>С</v>
      </c>
      <c r="G51" s="7" t="str">
        <f t="shared" si="43"/>
        <v>М</v>
      </c>
      <c r="H51" s="7" t="str">
        <f t="shared" si="44"/>
        <v>С</v>
      </c>
      <c r="I51" s="16">
        <v>760184</v>
      </c>
      <c r="J51" s="8">
        <v>9</v>
      </c>
      <c r="K51" s="6" t="s">
        <v>111</v>
      </c>
      <c r="L51" s="6" t="s">
        <v>17</v>
      </c>
      <c r="M51" s="6">
        <v>5</v>
      </c>
      <c r="N51" s="6">
        <v>4</v>
      </c>
      <c r="O51" s="6">
        <v>2.5</v>
      </c>
      <c r="P51" s="6">
        <v>5</v>
      </c>
      <c r="Q51" s="6">
        <v>4</v>
      </c>
      <c r="R51" s="6">
        <v>5</v>
      </c>
      <c r="S51" s="6">
        <v>5</v>
      </c>
      <c r="T51" s="6">
        <v>2</v>
      </c>
      <c r="U51" s="6">
        <v>5</v>
      </c>
      <c r="V51" s="6">
        <v>4</v>
      </c>
      <c r="W51" s="9">
        <f t="shared" si="45"/>
        <v>41.5</v>
      </c>
      <c r="X51" s="10">
        <v>50</v>
      </c>
      <c r="Y51" s="11">
        <f t="shared" si="46"/>
        <v>0.83</v>
      </c>
      <c r="Z51" s="18" t="str">
        <f t="shared" ref="Z51" si="48">IF(W51&gt;75%*X51,"Победитель",IF(W51&gt;50%*X51,"Призёр","Участник"))</f>
        <v>Победитель</v>
      </c>
    </row>
    <row r="52" spans="1:26">
      <c r="A52" s="6">
        <v>479</v>
      </c>
      <c r="B52" s="6" t="s">
        <v>44</v>
      </c>
      <c r="C52" s="6" t="s">
        <v>203</v>
      </c>
      <c r="D52" s="6" t="s">
        <v>94</v>
      </c>
      <c r="E52" s="6" t="s">
        <v>52</v>
      </c>
      <c r="F52" s="7" t="str">
        <f t="shared" ref="F52:F53" si="49">LEFT(C52,1)</f>
        <v>А</v>
      </c>
      <c r="G52" s="7" t="str">
        <f t="shared" ref="G52:G53" si="50">LEFT(D52,1)</f>
        <v>Д</v>
      </c>
      <c r="H52" s="7" t="str">
        <f t="shared" ref="H52:H53" si="51">LEFT(E52,1)</f>
        <v>А</v>
      </c>
      <c r="I52" s="12">
        <v>760184</v>
      </c>
      <c r="J52" s="8">
        <v>9</v>
      </c>
      <c r="K52" s="6" t="s">
        <v>110</v>
      </c>
      <c r="L52" s="6" t="s">
        <v>17</v>
      </c>
      <c r="M52" s="6">
        <v>4.5</v>
      </c>
      <c r="N52" s="6">
        <v>4</v>
      </c>
      <c r="O52" s="6">
        <v>2.5</v>
      </c>
      <c r="P52" s="6">
        <v>3</v>
      </c>
      <c r="Q52" s="6">
        <v>3</v>
      </c>
      <c r="R52" s="6">
        <v>5</v>
      </c>
      <c r="S52" s="6">
        <v>2.5</v>
      </c>
      <c r="T52" s="6"/>
      <c r="U52" s="6"/>
      <c r="V52" s="6"/>
      <c r="W52" s="9">
        <f t="shared" ref="W52:W53" si="52">SUM(M52:V52)</f>
        <v>24.5</v>
      </c>
      <c r="X52" s="10">
        <v>50</v>
      </c>
      <c r="Y52" s="11">
        <f t="shared" ref="Y52:Y53" si="53">W52/X52</f>
        <v>0.49</v>
      </c>
      <c r="Z52" s="10" t="str">
        <f t="shared" ref="Z52:Z53" si="54">IF(W52&gt;75%*X52,"Победитель",IF(W52&gt;50%*X52,"Призёр","Участник"))</f>
        <v>Участник</v>
      </c>
    </row>
    <row r="53" spans="1:26">
      <c r="A53" s="6">
        <v>512</v>
      </c>
      <c r="B53" s="6" t="s">
        <v>55</v>
      </c>
      <c r="C53" s="6" t="s">
        <v>215</v>
      </c>
      <c r="D53" s="6" t="s">
        <v>151</v>
      </c>
      <c r="E53" s="6" t="s">
        <v>32</v>
      </c>
      <c r="F53" s="7" t="str">
        <f t="shared" si="49"/>
        <v>Г</v>
      </c>
      <c r="G53" s="7" t="str">
        <f t="shared" si="50"/>
        <v>Е</v>
      </c>
      <c r="H53" s="7" t="str">
        <f t="shared" si="51"/>
        <v>С</v>
      </c>
      <c r="I53" s="16">
        <v>760184</v>
      </c>
      <c r="J53" s="8">
        <v>10</v>
      </c>
      <c r="K53" s="6" t="s">
        <v>150</v>
      </c>
      <c r="L53" s="6" t="s">
        <v>17</v>
      </c>
      <c r="M53" s="6">
        <v>7</v>
      </c>
      <c r="N53" s="6">
        <v>7</v>
      </c>
      <c r="O53" s="6">
        <v>7</v>
      </c>
      <c r="P53" s="6">
        <v>3.5</v>
      </c>
      <c r="Q53" s="6">
        <v>2</v>
      </c>
      <c r="R53" s="6">
        <v>7</v>
      </c>
      <c r="S53" s="6">
        <v>6</v>
      </c>
      <c r="T53" s="6">
        <v>6</v>
      </c>
      <c r="U53" s="6">
        <v>7</v>
      </c>
      <c r="V53" s="6">
        <v>7</v>
      </c>
      <c r="W53" s="9">
        <f t="shared" si="52"/>
        <v>59.5</v>
      </c>
      <c r="X53" s="10">
        <v>70</v>
      </c>
      <c r="Y53" s="11">
        <f t="shared" si="53"/>
        <v>0.85</v>
      </c>
      <c r="Z53" s="18" t="str">
        <f t="shared" si="54"/>
        <v>Победитель</v>
      </c>
    </row>
    <row r="54" spans="1:26">
      <c r="A54" s="6">
        <v>528</v>
      </c>
      <c r="B54" s="6" t="s">
        <v>55</v>
      </c>
      <c r="C54" s="6" t="s">
        <v>211</v>
      </c>
      <c r="D54" s="6" t="s">
        <v>57</v>
      </c>
      <c r="E54" s="6" t="s">
        <v>141</v>
      </c>
      <c r="F54" s="7" t="str">
        <f t="shared" ref="F54:F62" si="55">LEFT(C54,1)</f>
        <v>Г</v>
      </c>
      <c r="G54" s="7" t="str">
        <f t="shared" ref="G54:G62" si="56">LEFT(D54,1)</f>
        <v>К</v>
      </c>
      <c r="H54" s="7" t="str">
        <f t="shared" ref="H54:H62" si="57">LEFT(E54,1)</f>
        <v>О</v>
      </c>
      <c r="I54" s="12">
        <v>760184</v>
      </c>
      <c r="J54" s="8">
        <v>10</v>
      </c>
      <c r="K54" s="6" t="s">
        <v>148</v>
      </c>
      <c r="L54" s="6" t="s">
        <v>17</v>
      </c>
      <c r="M54" s="6">
        <v>5</v>
      </c>
      <c r="N54" s="6">
        <v>5</v>
      </c>
      <c r="O54" s="6">
        <v>5</v>
      </c>
      <c r="P54" s="6">
        <v>2.5</v>
      </c>
      <c r="Q54" s="6">
        <v>4</v>
      </c>
      <c r="R54" s="6">
        <v>5.5</v>
      </c>
      <c r="S54" s="6">
        <v>4</v>
      </c>
      <c r="T54" s="6">
        <v>5</v>
      </c>
      <c r="U54" s="6">
        <v>4</v>
      </c>
      <c r="V54" s="6">
        <v>5</v>
      </c>
      <c r="W54" s="9">
        <f t="shared" ref="W54:W62" si="58">SUM(M54:V54)</f>
        <v>45</v>
      </c>
      <c r="X54" s="10">
        <v>70</v>
      </c>
      <c r="Y54" s="11">
        <f t="shared" ref="Y54:Y62" si="59">W54/X54</f>
        <v>0.6428571428571429</v>
      </c>
      <c r="Z54" s="10" t="s">
        <v>240</v>
      </c>
    </row>
    <row r="55" spans="1:26">
      <c r="A55" s="6">
        <v>535</v>
      </c>
      <c r="B55" s="6" t="s">
        <v>44</v>
      </c>
      <c r="C55" s="6" t="s">
        <v>117</v>
      </c>
      <c r="D55" s="6" t="s">
        <v>94</v>
      </c>
      <c r="E55" s="6" t="s">
        <v>46</v>
      </c>
      <c r="F55" s="7" t="str">
        <f t="shared" si="55"/>
        <v>А</v>
      </c>
      <c r="G55" s="7" t="str">
        <f t="shared" si="56"/>
        <v>Д</v>
      </c>
      <c r="H55" s="7" t="str">
        <f t="shared" si="57"/>
        <v>В</v>
      </c>
      <c r="I55" s="6">
        <v>760184</v>
      </c>
      <c r="J55" s="8">
        <v>10</v>
      </c>
      <c r="K55" s="6" t="s">
        <v>145</v>
      </c>
      <c r="L55" s="6" t="s">
        <v>17</v>
      </c>
      <c r="M55" s="6">
        <v>2.5</v>
      </c>
      <c r="N55" s="6">
        <v>5</v>
      </c>
      <c r="O55" s="6">
        <v>4</v>
      </c>
      <c r="P55" s="6">
        <v>2</v>
      </c>
      <c r="Q55" s="6">
        <v>2</v>
      </c>
      <c r="R55" s="6">
        <v>4.5</v>
      </c>
      <c r="S55" s="6">
        <v>4</v>
      </c>
      <c r="T55" s="6">
        <v>6</v>
      </c>
      <c r="U55" s="6">
        <v>4</v>
      </c>
      <c r="V55" s="6">
        <v>2</v>
      </c>
      <c r="W55" s="9">
        <f t="shared" si="58"/>
        <v>36</v>
      </c>
      <c r="X55" s="10">
        <v>70</v>
      </c>
      <c r="Y55" s="11">
        <f t="shared" si="59"/>
        <v>0.51428571428571423</v>
      </c>
      <c r="Z55" s="10" t="s">
        <v>240</v>
      </c>
    </row>
    <row r="56" spans="1:26">
      <c r="A56" s="6">
        <v>537</v>
      </c>
      <c r="B56" s="6" t="s">
        <v>55</v>
      </c>
      <c r="C56" s="6" t="s">
        <v>206</v>
      </c>
      <c r="D56" s="6" t="s">
        <v>31</v>
      </c>
      <c r="E56" s="6" t="s">
        <v>207</v>
      </c>
      <c r="F56" s="7" t="str">
        <f t="shared" si="55"/>
        <v>З</v>
      </c>
      <c r="G56" s="7" t="str">
        <f t="shared" si="56"/>
        <v>И</v>
      </c>
      <c r="H56" s="7" t="str">
        <f t="shared" si="57"/>
        <v>Д</v>
      </c>
      <c r="I56" s="6">
        <v>760184</v>
      </c>
      <c r="J56" s="8">
        <v>10</v>
      </c>
      <c r="K56" s="6" t="s">
        <v>127</v>
      </c>
      <c r="L56" s="6" t="s">
        <v>17</v>
      </c>
      <c r="M56" s="6">
        <v>2</v>
      </c>
      <c r="N56" s="6">
        <v>5</v>
      </c>
      <c r="O56" s="6">
        <v>3</v>
      </c>
      <c r="P56" s="6">
        <v>2.5</v>
      </c>
      <c r="Q56" s="6">
        <v>4.5</v>
      </c>
      <c r="R56" s="6">
        <v>2</v>
      </c>
      <c r="S56" s="6">
        <v>5</v>
      </c>
      <c r="T56" s="6">
        <v>4</v>
      </c>
      <c r="U56" s="6">
        <v>4</v>
      </c>
      <c r="V56" s="6">
        <v>1</v>
      </c>
      <c r="W56" s="9">
        <f t="shared" si="58"/>
        <v>33</v>
      </c>
      <c r="X56" s="10">
        <v>70</v>
      </c>
      <c r="Y56" s="11">
        <f t="shared" si="59"/>
        <v>0.47142857142857142</v>
      </c>
      <c r="Z56" s="10" t="str">
        <f t="shared" ref="Z56:Z62" si="60">IF(W56&gt;75%*X56,"Победитель",IF(W56&gt;50%*X56,"Призёр","Участник"))</f>
        <v>Участник</v>
      </c>
    </row>
    <row r="57" spans="1:26">
      <c r="A57" s="6">
        <v>543</v>
      </c>
      <c r="B57" s="6" t="s">
        <v>55</v>
      </c>
      <c r="C57" s="6" t="s">
        <v>212</v>
      </c>
      <c r="D57" s="6" t="s">
        <v>213</v>
      </c>
      <c r="E57" s="6" t="s">
        <v>214</v>
      </c>
      <c r="F57" s="7" t="str">
        <f t="shared" si="55"/>
        <v>К</v>
      </c>
      <c r="G57" s="7" t="str">
        <f t="shared" si="56"/>
        <v>П</v>
      </c>
      <c r="H57" s="7" t="str">
        <f t="shared" si="57"/>
        <v>Ф</v>
      </c>
      <c r="I57" s="12">
        <v>760184</v>
      </c>
      <c r="J57" s="8">
        <v>10</v>
      </c>
      <c r="K57" s="6" t="s">
        <v>124</v>
      </c>
      <c r="L57" s="14" t="s">
        <v>17</v>
      </c>
      <c r="M57" s="14">
        <v>1.5</v>
      </c>
      <c r="N57" s="14">
        <v>5</v>
      </c>
      <c r="O57" s="14">
        <v>2</v>
      </c>
      <c r="P57" s="14">
        <v>2</v>
      </c>
      <c r="Q57" s="14"/>
      <c r="R57" s="14">
        <v>0</v>
      </c>
      <c r="S57" s="14">
        <v>6</v>
      </c>
      <c r="T57" s="14">
        <v>5</v>
      </c>
      <c r="U57" s="14">
        <v>4</v>
      </c>
      <c r="V57" s="14">
        <v>1</v>
      </c>
      <c r="W57" s="9">
        <f t="shared" si="58"/>
        <v>26.5</v>
      </c>
      <c r="X57" s="10">
        <v>70</v>
      </c>
      <c r="Y57" s="11">
        <f t="shared" si="59"/>
        <v>0.37857142857142856</v>
      </c>
      <c r="Z57" s="10" t="str">
        <f t="shared" si="60"/>
        <v>Участник</v>
      </c>
    </row>
    <row r="58" spans="1:26">
      <c r="A58" s="6">
        <v>544</v>
      </c>
      <c r="B58" s="6" t="s">
        <v>55</v>
      </c>
      <c r="C58" s="6" t="s">
        <v>209</v>
      </c>
      <c r="D58" s="6" t="s">
        <v>120</v>
      </c>
      <c r="E58" s="6" t="s">
        <v>210</v>
      </c>
      <c r="F58" s="7" t="str">
        <f t="shared" si="55"/>
        <v>Г</v>
      </c>
      <c r="G58" s="7" t="str">
        <f t="shared" si="56"/>
        <v>И</v>
      </c>
      <c r="H58" s="7" t="str">
        <f t="shared" si="57"/>
        <v>П</v>
      </c>
      <c r="I58" s="12">
        <v>760184</v>
      </c>
      <c r="J58" s="8">
        <v>10</v>
      </c>
      <c r="K58" s="6" t="s">
        <v>146</v>
      </c>
      <c r="L58" s="6" t="s">
        <v>17</v>
      </c>
      <c r="M58" s="6"/>
      <c r="N58" s="6">
        <v>5</v>
      </c>
      <c r="O58" s="6">
        <v>2</v>
      </c>
      <c r="P58" s="6">
        <v>1</v>
      </c>
      <c r="Q58" s="6">
        <v>2</v>
      </c>
      <c r="R58" s="6">
        <v>5.5</v>
      </c>
      <c r="S58" s="6">
        <v>0</v>
      </c>
      <c r="T58" s="6">
        <v>7</v>
      </c>
      <c r="U58" s="6">
        <v>3</v>
      </c>
      <c r="V58" s="6">
        <v>0</v>
      </c>
      <c r="W58" s="9">
        <f t="shared" si="58"/>
        <v>25.5</v>
      </c>
      <c r="X58" s="10">
        <v>70</v>
      </c>
      <c r="Y58" s="11">
        <f t="shared" si="59"/>
        <v>0.36428571428571427</v>
      </c>
      <c r="Z58" s="10" t="str">
        <f t="shared" si="60"/>
        <v>Участник</v>
      </c>
    </row>
    <row r="59" spans="1:26">
      <c r="A59" s="6">
        <v>548</v>
      </c>
      <c r="B59" s="6" t="s">
        <v>44</v>
      </c>
      <c r="C59" s="6" t="s">
        <v>208</v>
      </c>
      <c r="D59" s="6" t="s">
        <v>112</v>
      </c>
      <c r="E59" s="6" t="s">
        <v>52</v>
      </c>
      <c r="F59" s="7" t="str">
        <f t="shared" si="55"/>
        <v>Р</v>
      </c>
      <c r="G59" s="7" t="str">
        <f t="shared" si="56"/>
        <v>А</v>
      </c>
      <c r="H59" s="7" t="str">
        <f t="shared" si="57"/>
        <v>А</v>
      </c>
      <c r="I59" s="6">
        <v>760184</v>
      </c>
      <c r="J59" s="8">
        <v>10</v>
      </c>
      <c r="K59" s="6" t="s">
        <v>147</v>
      </c>
      <c r="L59" s="6" t="s">
        <v>17</v>
      </c>
      <c r="M59" s="6">
        <v>3.5</v>
      </c>
      <c r="N59" s="6">
        <v>4</v>
      </c>
      <c r="O59" s="6">
        <v>1</v>
      </c>
      <c r="P59" s="6">
        <v>0</v>
      </c>
      <c r="Q59" s="6">
        <v>0</v>
      </c>
      <c r="R59" s="6">
        <v>1</v>
      </c>
      <c r="S59" s="6">
        <v>4</v>
      </c>
      <c r="T59" s="6">
        <v>6</v>
      </c>
      <c r="U59" s="6">
        <v>0</v>
      </c>
      <c r="V59" s="6">
        <v>1</v>
      </c>
      <c r="W59" s="9">
        <f t="shared" si="58"/>
        <v>20.5</v>
      </c>
      <c r="X59" s="10">
        <v>70</v>
      </c>
      <c r="Y59" s="11">
        <f t="shared" si="59"/>
        <v>0.29285714285714287</v>
      </c>
      <c r="Z59" s="10" t="str">
        <f t="shared" si="60"/>
        <v>Участник</v>
      </c>
    </row>
    <row r="60" spans="1:26">
      <c r="A60" s="6">
        <v>549</v>
      </c>
      <c r="B60" s="6" t="s">
        <v>55</v>
      </c>
      <c r="C60" s="6" t="s">
        <v>216</v>
      </c>
      <c r="D60" s="6" t="s">
        <v>122</v>
      </c>
      <c r="E60" s="6" t="s">
        <v>105</v>
      </c>
      <c r="F60" s="7" t="str">
        <f t="shared" si="55"/>
        <v>А</v>
      </c>
      <c r="G60" s="7" t="str">
        <f t="shared" si="56"/>
        <v>И</v>
      </c>
      <c r="H60" s="7" t="str">
        <f t="shared" si="57"/>
        <v>М</v>
      </c>
      <c r="I60" s="6">
        <v>760184</v>
      </c>
      <c r="J60" s="8">
        <v>10</v>
      </c>
      <c r="K60" s="6" t="s">
        <v>130</v>
      </c>
      <c r="L60" s="6" t="s">
        <v>17</v>
      </c>
      <c r="M60" s="6">
        <v>5.5</v>
      </c>
      <c r="N60" s="6">
        <v>2</v>
      </c>
      <c r="O60" s="6">
        <v>6</v>
      </c>
      <c r="P60" s="6">
        <v>2</v>
      </c>
      <c r="Q60" s="6"/>
      <c r="R60" s="6"/>
      <c r="S60" s="6">
        <v>0</v>
      </c>
      <c r="T60" s="6">
        <v>2</v>
      </c>
      <c r="U60" s="6">
        <v>0</v>
      </c>
      <c r="V60" s="6">
        <v>1</v>
      </c>
      <c r="W60" s="9">
        <f t="shared" si="58"/>
        <v>18.5</v>
      </c>
      <c r="X60" s="10">
        <v>70</v>
      </c>
      <c r="Y60" s="11">
        <f t="shared" si="59"/>
        <v>0.26428571428571429</v>
      </c>
      <c r="Z60" s="10" t="str">
        <f t="shared" si="60"/>
        <v>Участник</v>
      </c>
    </row>
    <row r="61" spans="1:26">
      <c r="A61" s="6">
        <v>559</v>
      </c>
      <c r="B61" s="6" t="s">
        <v>44</v>
      </c>
      <c r="C61" s="6" t="s">
        <v>143</v>
      </c>
      <c r="D61" s="6" t="s">
        <v>79</v>
      </c>
      <c r="E61" s="6" t="s">
        <v>88</v>
      </c>
      <c r="F61" s="7" t="str">
        <f t="shared" si="55"/>
        <v>О</v>
      </c>
      <c r="G61" s="7" t="str">
        <f t="shared" si="56"/>
        <v>В</v>
      </c>
      <c r="H61" s="7" t="str">
        <f t="shared" si="57"/>
        <v>П</v>
      </c>
      <c r="I61" s="16">
        <v>760184</v>
      </c>
      <c r="J61" s="8">
        <v>11</v>
      </c>
      <c r="K61" s="6" t="s">
        <v>221</v>
      </c>
      <c r="L61" s="6" t="s">
        <v>17</v>
      </c>
      <c r="M61" s="6">
        <v>7</v>
      </c>
      <c r="N61" s="6">
        <v>6</v>
      </c>
      <c r="O61" s="6">
        <v>7</v>
      </c>
      <c r="P61" s="6">
        <v>7</v>
      </c>
      <c r="Q61" s="6">
        <v>7</v>
      </c>
      <c r="R61" s="6">
        <v>4</v>
      </c>
      <c r="S61" s="6">
        <v>6</v>
      </c>
      <c r="T61" s="6">
        <v>6</v>
      </c>
      <c r="U61" s="6">
        <v>1</v>
      </c>
      <c r="V61" s="6">
        <v>7</v>
      </c>
      <c r="W61" s="9">
        <f t="shared" si="58"/>
        <v>58</v>
      </c>
      <c r="X61" s="10">
        <v>70</v>
      </c>
      <c r="Y61" s="11">
        <f t="shared" si="59"/>
        <v>0.82857142857142863</v>
      </c>
      <c r="Z61" s="18" t="str">
        <f t="shared" si="60"/>
        <v>Победитель</v>
      </c>
    </row>
    <row r="62" spans="1:26">
      <c r="A62" s="6">
        <v>560</v>
      </c>
      <c r="B62" s="6" t="s">
        <v>44</v>
      </c>
      <c r="C62" s="6" t="s">
        <v>222</v>
      </c>
      <c r="D62" s="6" t="s">
        <v>51</v>
      </c>
      <c r="E62" s="6" t="s">
        <v>223</v>
      </c>
      <c r="F62" s="7" t="str">
        <f t="shared" si="55"/>
        <v>В</v>
      </c>
      <c r="G62" s="7" t="str">
        <f t="shared" si="56"/>
        <v>А</v>
      </c>
      <c r="H62" s="7" t="str">
        <f t="shared" si="57"/>
        <v>Д</v>
      </c>
      <c r="I62" s="6">
        <v>760184</v>
      </c>
      <c r="J62" s="8">
        <v>11</v>
      </c>
      <c r="K62" s="6" t="s">
        <v>224</v>
      </c>
      <c r="L62" s="6" t="s">
        <v>17</v>
      </c>
      <c r="M62" s="6">
        <v>7</v>
      </c>
      <c r="N62" s="6">
        <v>6</v>
      </c>
      <c r="O62" s="6">
        <v>7</v>
      </c>
      <c r="P62" s="6">
        <v>7</v>
      </c>
      <c r="Q62" s="6">
        <v>7</v>
      </c>
      <c r="R62" s="6">
        <v>4</v>
      </c>
      <c r="S62" s="6">
        <v>6</v>
      </c>
      <c r="T62" s="6">
        <v>7</v>
      </c>
      <c r="U62" s="6">
        <v>0</v>
      </c>
      <c r="V62" s="6">
        <v>7</v>
      </c>
      <c r="W62" s="9">
        <f t="shared" si="58"/>
        <v>58</v>
      </c>
      <c r="X62" s="10">
        <v>70</v>
      </c>
      <c r="Y62" s="11">
        <f t="shared" si="59"/>
        <v>0.82857142857142863</v>
      </c>
      <c r="Z62" s="18" t="str">
        <f t="shared" si="60"/>
        <v>Победитель</v>
      </c>
    </row>
    <row r="63" spans="1:26">
      <c r="A63" s="6">
        <v>579</v>
      </c>
      <c r="B63" s="6" t="s">
        <v>44</v>
      </c>
      <c r="C63" s="6" t="s">
        <v>135</v>
      </c>
      <c r="D63" s="6" t="s">
        <v>45</v>
      </c>
      <c r="E63" s="6" t="s">
        <v>82</v>
      </c>
      <c r="F63" s="7" t="str">
        <f t="shared" ref="F63:F69" si="61">LEFT(C63,1)</f>
        <v>Е</v>
      </c>
      <c r="G63" s="7" t="str">
        <f t="shared" ref="G63:G69" si="62">LEFT(D63,1)</f>
        <v>Ю</v>
      </c>
      <c r="H63" s="7" t="str">
        <f t="shared" ref="H63:H69" si="63">LEFT(E63,1)</f>
        <v>Ю</v>
      </c>
      <c r="I63" s="6">
        <v>760184</v>
      </c>
      <c r="J63" s="8">
        <v>11</v>
      </c>
      <c r="K63" s="6" t="s">
        <v>114</v>
      </c>
      <c r="L63" s="6" t="s">
        <v>17</v>
      </c>
      <c r="M63" s="6">
        <v>2.5</v>
      </c>
      <c r="N63" s="6">
        <v>2</v>
      </c>
      <c r="O63" s="6">
        <v>6</v>
      </c>
      <c r="P63" s="6">
        <v>3</v>
      </c>
      <c r="Q63" s="6">
        <v>2</v>
      </c>
      <c r="R63" s="6">
        <v>6</v>
      </c>
      <c r="S63" s="6">
        <v>2</v>
      </c>
      <c r="T63" s="6">
        <v>1</v>
      </c>
      <c r="U63" s="6">
        <v>7</v>
      </c>
      <c r="V63" s="6">
        <v>1</v>
      </c>
      <c r="W63" s="9">
        <f t="shared" ref="W63:W69" si="64">SUM(M63:V63)</f>
        <v>32.5</v>
      </c>
      <c r="X63" s="10">
        <v>70</v>
      </c>
      <c r="Y63" s="11">
        <f t="shared" ref="Y63:Y69" si="65">W63/X63</f>
        <v>0.4642857142857143</v>
      </c>
      <c r="Z63" s="10" t="str">
        <f t="shared" ref="Z63:Z69" si="66">IF(W63&gt;75%*X63,"Победитель",IF(W63&gt;50%*X63,"Призёр","Участник"))</f>
        <v>Участник</v>
      </c>
    </row>
    <row r="64" spans="1:26">
      <c r="A64" s="6">
        <v>580</v>
      </c>
      <c r="B64" s="6" t="s">
        <v>44</v>
      </c>
      <c r="C64" s="6" t="s">
        <v>227</v>
      </c>
      <c r="D64" s="6" t="s">
        <v>79</v>
      </c>
      <c r="E64" s="6" t="s">
        <v>54</v>
      </c>
      <c r="F64" s="7" t="str">
        <f t="shared" si="61"/>
        <v>С</v>
      </c>
      <c r="G64" s="7" t="str">
        <f t="shared" si="62"/>
        <v>В</v>
      </c>
      <c r="H64" s="7" t="str">
        <f t="shared" si="63"/>
        <v>Р</v>
      </c>
      <c r="I64" s="16">
        <v>760184</v>
      </c>
      <c r="J64" s="8">
        <v>11</v>
      </c>
      <c r="K64" s="6" t="s">
        <v>228</v>
      </c>
      <c r="L64" s="6" t="s">
        <v>17</v>
      </c>
      <c r="M64" s="6">
        <v>6</v>
      </c>
      <c r="N64" s="6">
        <v>1</v>
      </c>
      <c r="O64" s="6">
        <v>6</v>
      </c>
      <c r="P64" s="6">
        <v>6</v>
      </c>
      <c r="Q64" s="6">
        <v>2</v>
      </c>
      <c r="R64" s="6">
        <v>0</v>
      </c>
      <c r="S64" s="6">
        <v>7</v>
      </c>
      <c r="T64" s="6">
        <v>0</v>
      </c>
      <c r="U64" s="6">
        <v>4</v>
      </c>
      <c r="V64" s="6">
        <v>0</v>
      </c>
      <c r="W64" s="9">
        <f t="shared" si="64"/>
        <v>32</v>
      </c>
      <c r="X64" s="10">
        <v>70</v>
      </c>
      <c r="Y64" s="11">
        <f t="shared" si="65"/>
        <v>0.45714285714285713</v>
      </c>
      <c r="Z64" s="10" t="str">
        <f t="shared" si="66"/>
        <v>Участник</v>
      </c>
    </row>
    <row r="65" spans="1:26">
      <c r="A65" s="6">
        <v>586</v>
      </c>
      <c r="B65" s="6" t="s">
        <v>44</v>
      </c>
      <c r="C65" s="6" t="s">
        <v>225</v>
      </c>
      <c r="D65" s="6" t="s">
        <v>62</v>
      </c>
      <c r="E65" s="6" t="s">
        <v>53</v>
      </c>
      <c r="F65" s="7" t="str">
        <f t="shared" si="61"/>
        <v>Л</v>
      </c>
      <c r="G65" s="7" t="str">
        <f t="shared" si="62"/>
        <v>А</v>
      </c>
      <c r="H65" s="7" t="str">
        <f t="shared" si="63"/>
        <v>В</v>
      </c>
      <c r="I65" s="12">
        <v>760184</v>
      </c>
      <c r="J65" s="8">
        <v>11</v>
      </c>
      <c r="K65" s="6" t="s">
        <v>226</v>
      </c>
      <c r="L65" s="6" t="s">
        <v>17</v>
      </c>
      <c r="M65" s="6">
        <v>4</v>
      </c>
      <c r="N65" s="6">
        <v>2</v>
      </c>
      <c r="O65" s="6">
        <v>3</v>
      </c>
      <c r="P65" s="6">
        <v>7</v>
      </c>
      <c r="Q65" s="6">
        <v>3</v>
      </c>
      <c r="R65" s="6">
        <v>0</v>
      </c>
      <c r="S65" s="6">
        <v>5</v>
      </c>
      <c r="T65" s="6">
        <v>0</v>
      </c>
      <c r="U65" s="6">
        <v>4</v>
      </c>
      <c r="V65" s="6">
        <v>1</v>
      </c>
      <c r="W65" s="9">
        <f t="shared" si="64"/>
        <v>29</v>
      </c>
      <c r="X65" s="10">
        <v>70</v>
      </c>
      <c r="Y65" s="11">
        <f t="shared" si="65"/>
        <v>0.41428571428571431</v>
      </c>
      <c r="Z65" s="10" t="str">
        <f t="shared" si="66"/>
        <v>Участник</v>
      </c>
    </row>
    <row r="66" spans="1:26">
      <c r="A66" s="6">
        <v>587</v>
      </c>
      <c r="B66" s="6" t="s">
        <v>55</v>
      </c>
      <c r="C66" s="6" t="s">
        <v>219</v>
      </c>
      <c r="D66" s="6" t="s">
        <v>220</v>
      </c>
      <c r="E66" s="6" t="s">
        <v>41</v>
      </c>
      <c r="F66" s="7" t="str">
        <f t="shared" si="61"/>
        <v>С</v>
      </c>
      <c r="G66" s="7" t="str">
        <f t="shared" si="62"/>
        <v>Б</v>
      </c>
      <c r="H66" s="7" t="str">
        <f t="shared" si="63"/>
        <v>А</v>
      </c>
      <c r="I66" s="12">
        <v>760184</v>
      </c>
      <c r="J66" s="8">
        <v>11</v>
      </c>
      <c r="K66" s="6" t="s">
        <v>153</v>
      </c>
      <c r="L66" s="6" t="s">
        <v>17</v>
      </c>
      <c r="M66" s="6">
        <v>6</v>
      </c>
      <c r="N66" s="6">
        <v>5</v>
      </c>
      <c r="O66" s="6">
        <v>3</v>
      </c>
      <c r="P66" s="6">
        <v>0</v>
      </c>
      <c r="Q66" s="6">
        <v>6</v>
      </c>
      <c r="R66" s="6">
        <v>1</v>
      </c>
      <c r="S66" s="6">
        <v>3.5</v>
      </c>
      <c r="T66" s="6">
        <v>0</v>
      </c>
      <c r="U66" s="6">
        <v>1</v>
      </c>
      <c r="V66" s="6">
        <v>2</v>
      </c>
      <c r="W66" s="9">
        <f t="shared" si="64"/>
        <v>27.5</v>
      </c>
      <c r="X66" s="10">
        <v>70</v>
      </c>
      <c r="Y66" s="11">
        <f t="shared" si="65"/>
        <v>0.39285714285714285</v>
      </c>
      <c r="Z66" s="10" t="str">
        <f t="shared" si="66"/>
        <v>Участник</v>
      </c>
    </row>
    <row r="67" spans="1:26">
      <c r="A67" s="6">
        <v>589</v>
      </c>
      <c r="B67" s="6" t="s">
        <v>55</v>
      </c>
      <c r="C67" s="6" t="s">
        <v>218</v>
      </c>
      <c r="D67" s="6" t="s">
        <v>152</v>
      </c>
      <c r="E67" s="6" t="s">
        <v>156</v>
      </c>
      <c r="F67" s="7" t="str">
        <f t="shared" si="61"/>
        <v>П</v>
      </c>
      <c r="G67" s="7" t="str">
        <f t="shared" si="62"/>
        <v>Н</v>
      </c>
      <c r="H67" s="7" t="str">
        <f t="shared" si="63"/>
        <v>А</v>
      </c>
      <c r="I67" s="12">
        <v>760184</v>
      </c>
      <c r="J67" s="8">
        <v>11</v>
      </c>
      <c r="K67" s="6" t="s">
        <v>125</v>
      </c>
      <c r="L67" s="6" t="s">
        <v>17</v>
      </c>
      <c r="M67" s="6">
        <v>4</v>
      </c>
      <c r="N67" s="6">
        <v>4</v>
      </c>
      <c r="O67" s="6">
        <v>5</v>
      </c>
      <c r="P67" s="6">
        <v>6</v>
      </c>
      <c r="Q67" s="6">
        <v>0</v>
      </c>
      <c r="R67" s="6">
        <v>2</v>
      </c>
      <c r="S67" s="6">
        <v>1.5</v>
      </c>
      <c r="T67" s="6">
        <v>2</v>
      </c>
      <c r="U67" s="6">
        <v>0</v>
      </c>
      <c r="V67" s="6">
        <v>0</v>
      </c>
      <c r="W67" s="9">
        <f t="shared" si="64"/>
        <v>24.5</v>
      </c>
      <c r="X67" s="10">
        <v>70</v>
      </c>
      <c r="Y67" s="11">
        <f t="shared" si="65"/>
        <v>0.35</v>
      </c>
      <c r="Z67" s="10" t="str">
        <f t="shared" si="66"/>
        <v>Участник</v>
      </c>
    </row>
    <row r="68" spans="1:26">
      <c r="A68" s="6">
        <v>591</v>
      </c>
      <c r="B68" s="6" t="s">
        <v>44</v>
      </c>
      <c r="C68" s="6" t="s">
        <v>229</v>
      </c>
      <c r="D68" s="6" t="s">
        <v>121</v>
      </c>
      <c r="E68" s="6" t="s">
        <v>69</v>
      </c>
      <c r="F68" s="7" t="str">
        <f t="shared" si="61"/>
        <v>А</v>
      </c>
      <c r="G68" s="7" t="str">
        <f t="shared" si="62"/>
        <v>П</v>
      </c>
      <c r="H68" s="7" t="str">
        <f t="shared" si="63"/>
        <v>Е</v>
      </c>
      <c r="I68" s="6">
        <v>760184</v>
      </c>
      <c r="J68" s="8">
        <v>11</v>
      </c>
      <c r="K68" s="6" t="s">
        <v>230</v>
      </c>
      <c r="L68" s="6" t="s">
        <v>17</v>
      </c>
      <c r="M68" s="6">
        <v>1</v>
      </c>
      <c r="N68" s="6">
        <v>1</v>
      </c>
      <c r="O68" s="6">
        <v>1</v>
      </c>
      <c r="P68" s="6">
        <v>1</v>
      </c>
      <c r="Q68" s="6">
        <v>0</v>
      </c>
      <c r="R68" s="6">
        <v>6</v>
      </c>
      <c r="S68" s="6">
        <v>3.5</v>
      </c>
      <c r="T68" s="6">
        <v>0</v>
      </c>
      <c r="U68" s="6">
        <v>1</v>
      </c>
      <c r="V68" s="6">
        <v>0</v>
      </c>
      <c r="W68" s="9">
        <f t="shared" si="64"/>
        <v>14.5</v>
      </c>
      <c r="X68" s="10">
        <v>70</v>
      </c>
      <c r="Y68" s="11">
        <f t="shared" si="65"/>
        <v>0.20714285714285716</v>
      </c>
      <c r="Z68" s="10" t="str">
        <f t="shared" si="66"/>
        <v>Участник</v>
      </c>
    </row>
    <row r="69" spans="1:26">
      <c r="A69" s="6">
        <v>593</v>
      </c>
      <c r="B69" s="6" t="s">
        <v>44</v>
      </c>
      <c r="C69" s="6" t="s">
        <v>217</v>
      </c>
      <c r="D69" s="6" t="s">
        <v>112</v>
      </c>
      <c r="E69" s="6" t="s">
        <v>69</v>
      </c>
      <c r="F69" s="7" t="str">
        <f t="shared" si="61"/>
        <v>З</v>
      </c>
      <c r="G69" s="7" t="str">
        <f t="shared" si="62"/>
        <v>А</v>
      </c>
      <c r="H69" s="7" t="str">
        <f t="shared" si="63"/>
        <v>Е</v>
      </c>
      <c r="I69" s="6">
        <v>760184</v>
      </c>
      <c r="J69" s="8">
        <v>11</v>
      </c>
      <c r="K69" s="6" t="s">
        <v>115</v>
      </c>
      <c r="L69" s="6" t="s">
        <v>17</v>
      </c>
      <c r="M69" s="6">
        <v>1</v>
      </c>
      <c r="N69" s="6">
        <v>0</v>
      </c>
      <c r="O69" s="6">
        <v>2</v>
      </c>
      <c r="P69" s="6">
        <v>1</v>
      </c>
      <c r="Q69" s="6">
        <v>2</v>
      </c>
      <c r="R69" s="6">
        <v>2</v>
      </c>
      <c r="S69" s="6">
        <v>1.5</v>
      </c>
      <c r="T69" s="6">
        <v>0</v>
      </c>
      <c r="U69" s="6">
        <v>2</v>
      </c>
      <c r="V69" s="6">
        <v>0</v>
      </c>
      <c r="W69" s="9">
        <f t="shared" si="64"/>
        <v>11.5</v>
      </c>
      <c r="X69" s="10">
        <v>70</v>
      </c>
      <c r="Y69" s="11">
        <f t="shared" si="65"/>
        <v>0.16428571428571428</v>
      </c>
      <c r="Z69" s="10" t="str">
        <f t="shared" si="66"/>
        <v>Участник</v>
      </c>
    </row>
  </sheetData>
  <sortState ref="B8:Z604">
    <sortCondition ref="J8:J604"/>
    <sortCondition ref="Z8:Z604"/>
    <sortCondition descending="1" ref="W8:W604"/>
  </sortState>
  <mergeCells count="28">
    <mergeCell ref="A4:D4"/>
    <mergeCell ref="A5:A7"/>
    <mergeCell ref="C5:C7"/>
    <mergeCell ref="D5:D7"/>
    <mergeCell ref="E5:E7"/>
    <mergeCell ref="B5:B7"/>
    <mergeCell ref="F5:F7"/>
    <mergeCell ref="G5:G7"/>
    <mergeCell ref="H5:H7"/>
    <mergeCell ref="T6:T7"/>
    <mergeCell ref="U6:U7"/>
    <mergeCell ref="Q6:Q7"/>
    <mergeCell ref="Z5:Z7"/>
    <mergeCell ref="I5:I7"/>
    <mergeCell ref="J5:J7"/>
    <mergeCell ref="K5:K7"/>
    <mergeCell ref="Y5:Y7"/>
    <mergeCell ref="L5:L7"/>
    <mergeCell ref="M5:V5"/>
    <mergeCell ref="M6:M7"/>
    <mergeCell ref="R6:R7"/>
    <mergeCell ref="S6:S7"/>
    <mergeCell ref="X5:X7"/>
    <mergeCell ref="W5:W7"/>
    <mergeCell ref="V6:V7"/>
    <mergeCell ref="N6:N7"/>
    <mergeCell ref="O6:O7"/>
    <mergeCell ref="P6:P7"/>
  </mergeCells>
  <phoneticPr fontId="14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2023-10-20T09:00:26Z</cp:lastPrinted>
  <dcterms:created xsi:type="dcterms:W3CDTF">2018-08-16T12:42:27Z</dcterms:created>
  <dcterms:modified xsi:type="dcterms:W3CDTF">2023-10-20T09:03:29Z</dcterms:modified>
</cp:coreProperties>
</file>