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achers\Большакова\tutor\Завуч\Завуч\2023-2024\Олимпиада 2023-2024\ШЭ\Результаты общие\На сайт\"/>
    </mc:Choice>
  </mc:AlternateContent>
  <bookViews>
    <workbookView xWindow="0" yWindow="0" windowWidth="19200" windowHeight="7050"/>
  </bookViews>
  <sheets>
    <sheet name="ОБЖ" sheetId="1" r:id="rId1"/>
  </sheets>
  <definedNames>
    <definedName name="_xlnm._FilterDatabase" localSheetId="0" hidden="1">ОБЖ!$A$3:$W$24</definedName>
    <definedName name="_xlnm.Print_Titles" localSheetId="0">ОБЖ!$5:$7</definedName>
  </definedNames>
  <calcPr calcId="162913"/>
</workbook>
</file>

<file path=xl/calcChain.xml><?xml version="1.0" encoding="utf-8"?>
<calcChain xmlns="http://schemas.openxmlformats.org/spreadsheetml/2006/main">
  <c r="F8" i="1" l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T9" i="1"/>
  <c r="W9" i="1" s="1"/>
  <c r="T10" i="1"/>
  <c r="W10" i="1" s="1"/>
  <c r="T12" i="1"/>
  <c r="W12" i="1" s="1"/>
  <c r="T11" i="1"/>
  <c r="V11" i="1" s="1"/>
  <c r="T15" i="1"/>
  <c r="W15" i="1" s="1"/>
  <c r="T14" i="1"/>
  <c r="W14" i="1" s="1"/>
  <c r="T16" i="1"/>
  <c r="V16" i="1" s="1"/>
  <c r="T13" i="1"/>
  <c r="V13" i="1" s="1"/>
  <c r="T17" i="1"/>
  <c r="W17" i="1" s="1"/>
  <c r="T21" i="1"/>
  <c r="V21" i="1" s="1"/>
  <c r="T23" i="1"/>
  <c r="V23" i="1" s="1"/>
  <c r="T27" i="1"/>
  <c r="V27" i="1" s="1"/>
  <c r="T26" i="1"/>
  <c r="W26" i="1" s="1"/>
  <c r="T25" i="1"/>
  <c r="W25" i="1" s="1"/>
  <c r="T24" i="1"/>
  <c r="W24" i="1" s="1"/>
  <c r="T20" i="1"/>
  <c r="W20" i="1" s="1"/>
  <c r="T19" i="1"/>
  <c r="W19" i="1" s="1"/>
  <c r="T22" i="1"/>
  <c r="W22" i="1" s="1"/>
  <c r="T18" i="1"/>
  <c r="W18" i="1" s="1"/>
  <c r="T33" i="1"/>
  <c r="V33" i="1" s="1"/>
  <c r="T35" i="1"/>
  <c r="W35" i="1" s="1"/>
  <c r="T31" i="1"/>
  <c r="W31" i="1" s="1"/>
  <c r="T37" i="1"/>
  <c r="W37" i="1" s="1"/>
  <c r="T34" i="1"/>
  <c r="W34" i="1" s="1"/>
  <c r="T28" i="1"/>
  <c r="W28" i="1" s="1"/>
  <c r="T29" i="1"/>
  <c r="W29" i="1" s="1"/>
  <c r="T32" i="1"/>
  <c r="V32" i="1" s="1"/>
  <c r="T36" i="1"/>
  <c r="V36" i="1" s="1"/>
  <c r="T30" i="1"/>
  <c r="W30" i="1" s="1"/>
  <c r="T47" i="1"/>
  <c r="W47" i="1" s="1"/>
  <c r="T46" i="1"/>
  <c r="W46" i="1" s="1"/>
  <c r="T44" i="1"/>
  <c r="W44" i="1" s="1"/>
  <c r="T39" i="1"/>
  <c r="W39" i="1" s="1"/>
  <c r="T40" i="1"/>
  <c r="W40" i="1" s="1"/>
  <c r="T43" i="1"/>
  <c r="V43" i="1" s="1"/>
  <c r="T42" i="1"/>
  <c r="V42" i="1" s="1"/>
  <c r="T45" i="1"/>
  <c r="W45" i="1" s="1"/>
  <c r="T41" i="1"/>
  <c r="W41" i="1" s="1"/>
  <c r="T38" i="1"/>
  <c r="W38" i="1" s="1"/>
  <c r="T52" i="1"/>
  <c r="W52" i="1" s="1"/>
  <c r="T50" i="1"/>
  <c r="W50" i="1" s="1"/>
  <c r="T55" i="1"/>
  <c r="W55" i="1" s="1"/>
  <c r="T56" i="1"/>
  <c r="W56" i="1" s="1"/>
  <c r="T49" i="1"/>
  <c r="V49" i="1" s="1"/>
  <c r="T53" i="1"/>
  <c r="W53" i="1" s="1"/>
  <c r="T51" i="1"/>
  <c r="W51" i="1" s="1"/>
  <c r="T48" i="1"/>
  <c r="V48" i="1" s="1"/>
  <c r="T54" i="1"/>
  <c r="W54" i="1" s="1"/>
  <c r="T57" i="1"/>
  <c r="W57" i="1" s="1"/>
  <c r="T8" i="1"/>
  <c r="W8" i="1" s="1"/>
  <c r="W36" i="1" l="1"/>
  <c r="W43" i="1"/>
  <c r="V37" i="1"/>
  <c r="V56" i="1"/>
  <c r="W23" i="1"/>
  <c r="W16" i="1"/>
  <c r="V46" i="1"/>
  <c r="W48" i="1"/>
  <c r="V18" i="1"/>
  <c r="V38" i="1"/>
  <c r="W32" i="1"/>
  <c r="V12" i="1"/>
  <c r="V24" i="1"/>
  <c r="V8" i="1"/>
  <c r="W42" i="1"/>
  <c r="W27" i="1"/>
  <c r="W49" i="1"/>
  <c r="W11" i="1"/>
  <c r="W33" i="1"/>
  <c r="V54" i="1"/>
  <c r="V20" i="1"/>
  <c r="V34" i="1"/>
  <c r="V44" i="1"/>
  <c r="V52" i="1"/>
  <c r="W13" i="1"/>
  <c r="V10" i="1"/>
  <c r="V14" i="1"/>
  <c r="V25" i="1"/>
  <c r="V22" i="1"/>
  <c r="V31" i="1"/>
  <c r="V29" i="1"/>
  <c r="V47" i="1"/>
  <c r="V40" i="1"/>
  <c r="V41" i="1"/>
  <c r="V55" i="1"/>
  <c r="V51" i="1"/>
  <c r="V9" i="1"/>
  <c r="V15" i="1"/>
  <c r="V17" i="1"/>
  <c r="W21" i="1"/>
  <c r="V26" i="1"/>
  <c r="V19" i="1"/>
  <c r="V35" i="1"/>
  <c r="V28" i="1"/>
  <c r="V30" i="1"/>
  <c r="V39" i="1"/>
  <c r="V45" i="1"/>
  <c r="V50" i="1"/>
  <c r="V53" i="1"/>
  <c r="V57" i="1"/>
</calcChain>
</file>

<file path=xl/sharedStrings.xml><?xml version="1.0" encoding="utf-8"?>
<sst xmlns="http://schemas.openxmlformats.org/spreadsheetml/2006/main" count="324" uniqueCount="202">
  <si>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</si>
  <si>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</si>
  <si>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</si>
  <si>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</si>
  <si>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</si>
  <si>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</si>
  <si>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</si>
  <si>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</si>
  <si>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Статус</t>
  </si>
  <si>
    <t>№1</t>
  </si>
  <si>
    <t>№3</t>
  </si>
  <si>
    <t>№4</t>
  </si>
  <si>
    <t>№5</t>
  </si>
  <si>
    <t>% выполнения</t>
  </si>
  <si>
    <t>№6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</si>
  <si>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</si>
  <si>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</si>
  <si>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</si>
  <si>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</si>
  <si>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</si>
  <si>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Итоговая ведомость школьного этапа</t>
  </si>
  <si>
    <t>№ 2</t>
  </si>
  <si>
    <t>№7</t>
  </si>
  <si>
    <t>Алексей</t>
  </si>
  <si>
    <t>Александра</t>
  </si>
  <si>
    <t>Дарья</t>
  </si>
  <si>
    <t>ж</t>
  </si>
  <si>
    <t>м</t>
  </si>
  <si>
    <t>Ирина</t>
  </si>
  <si>
    <t>Сергеевна</t>
  </si>
  <si>
    <t>Алексеевна</t>
  </si>
  <si>
    <t>Михайловна</t>
  </si>
  <si>
    <t>Андреевна</t>
  </si>
  <si>
    <t>Егор</t>
  </si>
  <si>
    <t>Дмитриевич</t>
  </si>
  <si>
    <t>Александрович</t>
  </si>
  <si>
    <t>Юрьевич</t>
  </si>
  <si>
    <t>Николаевна</t>
  </si>
  <si>
    <t>Виктория</t>
  </si>
  <si>
    <t>Максим</t>
  </si>
  <si>
    <t>Сергеевич</t>
  </si>
  <si>
    <t>Александровна</t>
  </si>
  <si>
    <t>Анастасия</t>
  </si>
  <si>
    <t>Николай</t>
  </si>
  <si>
    <t>Основы безопасности жизнедеятельности</t>
  </si>
  <si>
    <t>Полина</t>
  </si>
  <si>
    <t>Кирилл</t>
  </si>
  <si>
    <t>Алексеевич</t>
  </si>
  <si>
    <t>Дмитрий</t>
  </si>
  <si>
    <t>Морозова</t>
  </si>
  <si>
    <t>Денис</t>
  </si>
  <si>
    <t>Дмитриевна</t>
  </si>
  <si>
    <t>Варвара</t>
  </si>
  <si>
    <t>Эльвира</t>
  </si>
  <si>
    <t>Андреевич</t>
  </si>
  <si>
    <t>Даниил</t>
  </si>
  <si>
    <t>Михайлович</t>
  </si>
  <si>
    <t>Валерьевич</t>
  </si>
  <si>
    <t>Софья</t>
  </si>
  <si>
    <t>Арина</t>
  </si>
  <si>
    <t>Евгеньевна</t>
  </si>
  <si>
    <t>Владимирович</t>
  </si>
  <si>
    <t>Новиков</t>
  </si>
  <si>
    <t>Матвей</t>
  </si>
  <si>
    <t>Ксения</t>
  </si>
  <si>
    <t>Евгеньевич</t>
  </si>
  <si>
    <t>Юрьевна</t>
  </si>
  <si>
    <t>Ярослав</t>
  </si>
  <si>
    <t>Максимовна</t>
  </si>
  <si>
    <t>Рубан</t>
  </si>
  <si>
    <t>ОБЖ0906</t>
  </si>
  <si>
    <t>Иван</t>
  </si>
  <si>
    <t>Илья</t>
  </si>
  <si>
    <t>Васильев</t>
  </si>
  <si>
    <t>Романович</t>
  </si>
  <si>
    <t>Павел</t>
  </si>
  <si>
    <t>Антонович</t>
  </si>
  <si>
    <t>Олегович</t>
  </si>
  <si>
    <t>Павлович</t>
  </si>
  <si>
    <t>ОБЖ0908</t>
  </si>
  <si>
    <t>Кира</t>
  </si>
  <si>
    <t>ОБЖ0909</t>
  </si>
  <si>
    <t>ОБЖ0910</t>
  </si>
  <si>
    <t>Виктор</t>
  </si>
  <si>
    <t xml:space="preserve">Никита </t>
  </si>
  <si>
    <t>Иоанн</t>
  </si>
  <si>
    <t>ОБЖ 0903</t>
  </si>
  <si>
    <t>Горюнова</t>
  </si>
  <si>
    <t>Артемовна</t>
  </si>
  <si>
    <t>ОБЖ 0601</t>
  </si>
  <si>
    <t>Цепкова</t>
  </si>
  <si>
    <t>Лилия</t>
  </si>
  <si>
    <t>ОБЖ 0602</t>
  </si>
  <si>
    <t>Солдатченко</t>
  </si>
  <si>
    <t>Захар</t>
  </si>
  <si>
    <t>ОБЖ 0603</t>
  </si>
  <si>
    <t>Савинов</t>
  </si>
  <si>
    <t>ОБЖ 0604</t>
  </si>
  <si>
    <t>Хачатрян</t>
  </si>
  <si>
    <t>Ваагновна</t>
  </si>
  <si>
    <t>ОБЖ 0605</t>
  </si>
  <si>
    <t>Адамия</t>
  </si>
  <si>
    <t>Герман</t>
  </si>
  <si>
    <t>Григорьевич</t>
  </si>
  <si>
    <t>ОБЖ 0606</t>
  </si>
  <si>
    <t>Аветисян</t>
  </si>
  <si>
    <t>Мариам</t>
  </si>
  <si>
    <t>Нверовна</t>
  </si>
  <si>
    <t>ОБЖ 0607</t>
  </si>
  <si>
    <t>Бабакова</t>
  </si>
  <si>
    <t>Лидия</t>
  </si>
  <si>
    <t>ОБЖ 0608</t>
  </si>
  <si>
    <t>Будаева</t>
  </si>
  <si>
    <t>ОБЖ 0609</t>
  </si>
  <si>
    <t>Миронова</t>
  </si>
  <si>
    <t>ОБЖ 0610</t>
  </si>
  <si>
    <t>Михайлова</t>
  </si>
  <si>
    <t>Елена</t>
  </si>
  <si>
    <t>Ефимовна</t>
  </si>
  <si>
    <t>ОБЖ 0801</t>
  </si>
  <si>
    <t>Хафизова</t>
  </si>
  <si>
    <t>Рената</t>
  </si>
  <si>
    <t>Ильясовна</t>
  </si>
  <si>
    <t>ОБЖ 0802</t>
  </si>
  <si>
    <t xml:space="preserve">Сытов </t>
  </si>
  <si>
    <t>ОБЖ 0803</t>
  </si>
  <si>
    <t>Рюмина</t>
  </si>
  <si>
    <t>Василиса</t>
  </si>
  <si>
    <t>ОБЖ 0804</t>
  </si>
  <si>
    <t xml:space="preserve">Протасов </t>
  </si>
  <si>
    <t>ОБЖ 0805</t>
  </si>
  <si>
    <t>Егоров</t>
  </si>
  <si>
    <t>ОБЖ 0806</t>
  </si>
  <si>
    <t>Сарычев</t>
  </si>
  <si>
    <t>ОБЖ 0807</t>
  </si>
  <si>
    <t>Мещерякова</t>
  </si>
  <si>
    <t>Кристина</t>
  </si>
  <si>
    <t>ОБЖ 0808</t>
  </si>
  <si>
    <t>Суходольская</t>
  </si>
  <si>
    <t>Вероника</t>
  </si>
  <si>
    <t>ОБЖ 0809</t>
  </si>
  <si>
    <t>Ефремов</t>
  </si>
  <si>
    <t>ОБЖ 0810</t>
  </si>
  <si>
    <t>Лихачев</t>
  </si>
  <si>
    <t>ОБЖ 0901</t>
  </si>
  <si>
    <t>Уварова-Корюгина</t>
  </si>
  <si>
    <t>ОБЖ 0902</t>
  </si>
  <si>
    <t>Пупкова</t>
  </si>
  <si>
    <t>Штырц</t>
  </si>
  <si>
    <t>ОБЖ 0904</t>
  </si>
  <si>
    <t>ОБЖ 0905</t>
  </si>
  <si>
    <t>Мхоян</t>
  </si>
  <si>
    <t>Инесса</t>
  </si>
  <si>
    <t>Норайровна</t>
  </si>
  <si>
    <t>Пустовалова</t>
  </si>
  <si>
    <t>Деминовна</t>
  </si>
  <si>
    <t>ОБЖ 0907</t>
  </si>
  <si>
    <t>Козлова</t>
  </si>
  <si>
    <t>Музыченко</t>
  </si>
  <si>
    <t>Астахова</t>
  </si>
  <si>
    <t>Пирогов</t>
  </si>
  <si>
    <t>ОБЖ 1001</t>
  </si>
  <si>
    <t>Коряка</t>
  </si>
  <si>
    <t>Платон</t>
  </si>
  <si>
    <t>Филипович</t>
  </si>
  <si>
    <t>ОБЖ 1002</t>
  </si>
  <si>
    <t>Логинова</t>
  </si>
  <si>
    <t>Вячеславовна</t>
  </si>
  <si>
    <t>ОБЖ 1003</t>
  </si>
  <si>
    <t>ОБЖ 1004</t>
  </si>
  <si>
    <t>ОБЖ 1005</t>
  </si>
  <si>
    <t>Кирьянов</t>
  </si>
  <si>
    <t>ОБЖ 1006</t>
  </si>
  <si>
    <t>Горохов</t>
  </si>
  <si>
    <t>ОБЖ 1007</t>
  </si>
  <si>
    <t>Гаврилов</t>
  </si>
  <si>
    <t>ОБЖ 1008</t>
  </si>
  <si>
    <t>Реберг</t>
  </si>
  <si>
    <t>ОБЖ 1009</t>
  </si>
  <si>
    <t>Паняшкин</t>
  </si>
  <si>
    <t>ОБЖ 1010</t>
  </si>
  <si>
    <t>Мещеряков</t>
  </si>
  <si>
    <t>ОБЖ 1101</t>
  </si>
  <si>
    <t xml:space="preserve">Хритин </t>
  </si>
  <si>
    <t>Анатольевич</t>
  </si>
  <si>
    <t>ОБЖ 1102</t>
  </si>
  <si>
    <t>Антошин</t>
  </si>
  <si>
    <t>ОБЖ 1103</t>
  </si>
  <si>
    <t>Кокин</t>
  </si>
  <si>
    <t>ОБЖ 1104</t>
  </si>
  <si>
    <t>Дундин</t>
  </si>
  <si>
    <t>ОБЖ 1105</t>
  </si>
  <si>
    <t>Соболев</t>
  </si>
  <si>
    <t>ОБЖ 1106</t>
  </si>
  <si>
    <t>Потапов</t>
  </si>
  <si>
    <t>ОБЖ 1107</t>
  </si>
  <si>
    <t>Носков</t>
  </si>
  <si>
    <t>ОБЖ 1108</t>
  </si>
  <si>
    <t>Фомин</t>
  </si>
  <si>
    <t>ОБЖ 1109</t>
  </si>
  <si>
    <t>ОБЖ 1110</t>
  </si>
  <si>
    <t>«16»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</si>
</sst>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6" formatCode="[$-419]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166" fontId="13" fillId="0" borderId="0"/>
  </cellStyleXfs>
  <cellXfs count="5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/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distributed"/>
    </xf>
    <xf numFmtId="0" fontId="14" fillId="0" borderId="7" xfId="0" applyFont="1" applyFill="1" applyBorder="1"/>
    <xf numFmtId="164" fontId="3" fillId="0" borderId="7" xfId="1" applyNumberFormat="1" applyFont="1" applyFill="1" applyBorder="1"/>
    <xf numFmtId="0" fontId="3" fillId="0" borderId="1" xfId="0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5" fillId="0" borderId="7" xfId="0" applyFont="1" applyFill="1" applyBorder="1"/>
    <xf numFmtId="0" fontId="3" fillId="0" borderId="1" xfId="0" applyFont="1" applyFill="1" applyBorder="1"/>
    <xf numFmtId="0" fontId="3" fillId="0" borderId="1" xfId="2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9" fontId="5" fillId="0" borderId="1" xfId="13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1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6" fillId="0" borderId="0" xfId="0" applyFont="1" applyFill="1"/>
    <xf numFmtId="0" fontId="17" fillId="0" borderId="7" xfId="0" applyFont="1" applyFill="1" applyBorder="1"/>
    <xf numFmtId="0" fontId="6" fillId="0" borderId="1" xfId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3" fillId="0" borderId="0" xfId="0" applyFont="1" applyFill="1"/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</cellXfs>
  <cellStyles count="15">
    <cellStyle name="Excel Built-in Normal" xfId="6"/>
    <cellStyle name="Excel Built-in Normal 1" xfId="7"/>
    <cellStyle name="Excel Built-in Normal 2" xfId="5"/>
    <cellStyle name="Excel Built-in Percent" xfId="14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4" xfId="1"/>
    <cellStyle name="Обычный 5" xfId="3"/>
    <cellStyle name="Обычный 5 2" xfId="10"/>
    <cellStyle name="Обычный 6" xfId="9"/>
    <cellStyle name="Обычный 6 2" xfId="12"/>
    <cellStyle name="Процентный" xfId="1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B3B3"/>
      <color rgb="FFDDDAC4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C57"/>
  <sheetViews>
    <sheetView tabSelected="1" topLeftCell="A19" zoomScale="70" zoomScaleNormal="70" workbookViewId="0">
      <selection activeCell="I50" sqref="I50"/>
    </sheetView>
  </sheetViews>
  <sheetFormatPr defaultColWidth="9.08984375" defaultRowHeight="18" x14ac:dyDescent="0.4"/>
  <cols>
    <col min="1" max="1" width="7.453125" style="3" customWidth="1"/>
    <col min="2" max="2" width="6.81640625" style="1" hidden="1" customWidth="1"/>
    <col min="3" max="3" width="20.36328125" style="3" customWidth="1"/>
    <col min="4" max="4" width="18" style="3" hidden="1" customWidth="1"/>
    <col min="5" max="5" width="20.81640625" style="3" hidden="1" customWidth="1"/>
    <col min="6" max="6" width="4.08984375" style="3" hidden="1" customWidth="1"/>
    <col min="7" max="7" width="4.08984375" style="3" customWidth="1"/>
    <col min="8" max="8" width="3.6328125" style="3" customWidth="1"/>
    <col min="9" max="9" width="13.08984375" style="1" customWidth="1"/>
    <col min="10" max="10" width="8.08984375" style="4" customWidth="1"/>
    <col min="11" max="11" width="12.36328125" style="1" hidden="1" customWidth="1"/>
    <col min="12" max="12" width="25.6328125" style="2" customWidth="1"/>
    <col min="13" max="14" width="6.08984375" style="1" customWidth="1"/>
    <col min="15" max="17" width="6.08984375" style="2" customWidth="1"/>
    <col min="18" max="19" width="6" style="2" customWidth="1"/>
    <col min="20" max="20" width="10.08984375" style="5" customWidth="1"/>
    <col min="21" max="22" width="10" style="2" customWidth="1"/>
    <col min="23" max="23" width="12.453125" style="6" customWidth="1"/>
    <col min="24" max="16384" width="9.08984375" style="3"/>
  </cols>
  <sheetData>
    <row r="3" spans="1:23" x14ac:dyDescent="0.4">
      <c r="A3" s="3" t="s">
        <v>20</v>
      </c>
      <c r="K3" s="7"/>
      <c r="L3" s="30" t="s">
        <v>44</v>
      </c>
    </row>
    <row r="4" spans="1:23" x14ac:dyDescent="0.4">
      <c r="A4" s="34" t="s">
        <v>201</v>
      </c>
      <c r="B4" s="35"/>
      <c r="C4" s="35"/>
      <c r="D4" s="35"/>
    </row>
    <row r="5" spans="1:23" s="8" customFormat="1" ht="22.5" customHeight="1" x14ac:dyDescent="0.35">
      <c r="A5" s="36" t="s">
        <v>0</v>
      </c>
      <c r="B5" s="31" t="s">
        <v>7</v>
      </c>
      <c r="C5" s="31" t="s">
        <v>1</v>
      </c>
      <c r="D5" s="31" t="s">
        <v>2</v>
      </c>
      <c r="E5" s="31" t="s">
        <v>3</v>
      </c>
      <c r="F5" s="31"/>
      <c r="G5" s="31"/>
      <c r="H5" s="31"/>
      <c r="I5" s="31" t="s">
        <v>19</v>
      </c>
      <c r="J5" s="42" t="s">
        <v>4</v>
      </c>
      <c r="K5" s="31" t="s">
        <v>18</v>
      </c>
      <c r="L5" s="31" t="s">
        <v>16</v>
      </c>
      <c r="M5" s="45" t="s">
        <v>15</v>
      </c>
      <c r="N5" s="46"/>
      <c r="O5" s="46"/>
      <c r="P5" s="46"/>
      <c r="Q5" s="46"/>
      <c r="R5" s="46"/>
      <c r="S5" s="46"/>
      <c r="T5" s="47" t="s">
        <v>6</v>
      </c>
      <c r="U5" s="31" t="s">
        <v>5</v>
      </c>
      <c r="V5" s="36" t="s">
        <v>13</v>
      </c>
      <c r="W5" s="39" t="s">
        <v>8</v>
      </c>
    </row>
    <row r="6" spans="1:23" s="8" customFormat="1" ht="16.5" customHeight="1" x14ac:dyDescent="0.35">
      <c r="A6" s="37"/>
      <c r="B6" s="32"/>
      <c r="C6" s="32"/>
      <c r="D6" s="32"/>
      <c r="E6" s="32"/>
      <c r="F6" s="32"/>
      <c r="G6" s="32"/>
      <c r="H6" s="32"/>
      <c r="I6" s="32"/>
      <c r="J6" s="43"/>
      <c r="K6" s="32"/>
      <c r="L6" s="32"/>
      <c r="M6" s="31" t="s">
        <v>9</v>
      </c>
      <c r="N6" s="31" t="s">
        <v>21</v>
      </c>
      <c r="O6" s="31" t="s">
        <v>10</v>
      </c>
      <c r="P6" s="31" t="s">
        <v>11</v>
      </c>
      <c r="Q6" s="31" t="s">
        <v>12</v>
      </c>
      <c r="R6" s="31" t="s">
        <v>14</v>
      </c>
      <c r="S6" s="31" t="s">
        <v>22</v>
      </c>
      <c r="T6" s="48"/>
      <c r="U6" s="32"/>
      <c r="V6" s="37"/>
      <c r="W6" s="40"/>
    </row>
    <row r="7" spans="1:23" s="8" customFormat="1" x14ac:dyDescent="0.35">
      <c r="A7" s="38"/>
      <c r="B7" s="33"/>
      <c r="C7" s="33"/>
      <c r="D7" s="33"/>
      <c r="E7" s="33"/>
      <c r="F7" s="33"/>
      <c r="G7" s="33"/>
      <c r="H7" s="33"/>
      <c r="I7" s="33"/>
      <c r="J7" s="44"/>
      <c r="K7" s="33"/>
      <c r="L7" s="33"/>
      <c r="M7" s="33"/>
      <c r="N7" s="33"/>
      <c r="O7" s="33"/>
      <c r="P7" s="33"/>
      <c r="Q7" s="33"/>
      <c r="R7" s="33"/>
      <c r="S7" s="33"/>
      <c r="T7" s="49"/>
      <c r="U7" s="33"/>
      <c r="V7" s="38"/>
      <c r="W7" s="41"/>
    </row>
    <row r="8" spans="1:23" x14ac:dyDescent="0.4">
      <c r="A8" s="9">
        <v>40</v>
      </c>
      <c r="B8" s="11" t="s">
        <v>26</v>
      </c>
      <c r="C8" s="15" t="s">
        <v>87</v>
      </c>
      <c r="D8" s="15" t="s">
        <v>52</v>
      </c>
      <c r="E8" s="15" t="s">
        <v>88</v>
      </c>
      <c r="F8" s="10" t="str">
        <f t="shared" ref="F8:F17" si="0">LEFT(C8,1)</f>
        <v>Г</v>
      </c>
      <c r="G8" s="10" t="str">
        <f t="shared" ref="G8:G17" si="1">LEFT(D8,1)</f>
        <v>В</v>
      </c>
      <c r="H8" s="10" t="str">
        <f t="shared" ref="H8:H17" si="2">LEFT(E8,1)</f>
        <v>А</v>
      </c>
      <c r="I8" s="11">
        <v>760184</v>
      </c>
      <c r="J8" s="17">
        <v>6</v>
      </c>
      <c r="K8" s="11" t="s">
        <v>89</v>
      </c>
      <c r="L8" s="11" t="s">
        <v>17</v>
      </c>
      <c r="M8" s="11">
        <v>3</v>
      </c>
      <c r="N8" s="11">
        <v>0</v>
      </c>
      <c r="O8" s="11">
        <v>9</v>
      </c>
      <c r="P8" s="11">
        <v>10</v>
      </c>
      <c r="Q8" s="11">
        <v>14</v>
      </c>
      <c r="R8" s="11"/>
      <c r="S8" s="11"/>
      <c r="T8" s="12">
        <f t="shared" ref="T8:T16" si="3">SUM(M8:S8)</f>
        <v>36</v>
      </c>
      <c r="U8" s="13">
        <v>100</v>
      </c>
      <c r="V8" s="19">
        <f t="shared" ref="V8:V17" si="4">T8/U8</f>
        <v>0.36</v>
      </c>
      <c r="W8" s="14" t="str">
        <f t="shared" ref="W8:W17" si="5">IF(T8&gt;75%*U8,"Победитель",IF(T8&gt;50%*U8,"Призёр","Участник"))</f>
        <v>Участник</v>
      </c>
    </row>
    <row r="9" spans="1:23" x14ac:dyDescent="0.4">
      <c r="A9" s="9">
        <v>41</v>
      </c>
      <c r="B9" s="11" t="s">
        <v>26</v>
      </c>
      <c r="C9" s="15" t="s">
        <v>90</v>
      </c>
      <c r="D9" s="15" t="s">
        <v>91</v>
      </c>
      <c r="E9" s="15" t="s">
        <v>60</v>
      </c>
      <c r="F9" s="10" t="str">
        <f t="shared" si="0"/>
        <v>Ц</v>
      </c>
      <c r="G9" s="10" t="str">
        <f t="shared" si="1"/>
        <v>Л</v>
      </c>
      <c r="H9" s="10" t="str">
        <f t="shared" si="2"/>
        <v>Е</v>
      </c>
      <c r="I9" s="11">
        <v>760184</v>
      </c>
      <c r="J9" s="17">
        <v>6</v>
      </c>
      <c r="K9" s="11" t="s">
        <v>92</v>
      </c>
      <c r="L9" s="18" t="s">
        <v>17</v>
      </c>
      <c r="M9" s="11">
        <v>2</v>
      </c>
      <c r="N9" s="11">
        <v>5</v>
      </c>
      <c r="O9" s="11">
        <v>11</v>
      </c>
      <c r="P9" s="11">
        <v>8</v>
      </c>
      <c r="Q9" s="11">
        <v>10</v>
      </c>
      <c r="R9" s="11"/>
      <c r="S9" s="11"/>
      <c r="T9" s="12">
        <f t="shared" si="3"/>
        <v>36</v>
      </c>
      <c r="U9" s="13">
        <v>100</v>
      </c>
      <c r="V9" s="19">
        <f t="shared" si="4"/>
        <v>0.36</v>
      </c>
      <c r="W9" s="14" t="str">
        <f t="shared" si="5"/>
        <v>Участник</v>
      </c>
    </row>
    <row r="10" spans="1:23" x14ac:dyDescent="0.4">
      <c r="A10" s="9">
        <v>42</v>
      </c>
      <c r="B10" s="11" t="s">
        <v>27</v>
      </c>
      <c r="C10" s="15" t="s">
        <v>93</v>
      </c>
      <c r="D10" s="15" t="s">
        <v>94</v>
      </c>
      <c r="E10" s="15" t="s">
        <v>54</v>
      </c>
      <c r="F10" s="10" t="str">
        <f t="shared" si="0"/>
        <v>С</v>
      </c>
      <c r="G10" s="10" t="str">
        <f t="shared" si="1"/>
        <v>З</v>
      </c>
      <c r="H10" s="10" t="str">
        <f t="shared" si="2"/>
        <v>А</v>
      </c>
      <c r="I10" s="16">
        <v>760184</v>
      </c>
      <c r="J10" s="20">
        <v>6</v>
      </c>
      <c r="K10" s="21" t="s">
        <v>95</v>
      </c>
      <c r="L10" s="18" t="s">
        <v>17</v>
      </c>
      <c r="M10" s="18">
        <v>2</v>
      </c>
      <c r="N10" s="18">
        <v>5</v>
      </c>
      <c r="O10" s="18">
        <v>11</v>
      </c>
      <c r="P10" s="18">
        <v>8</v>
      </c>
      <c r="Q10" s="18">
        <v>8</v>
      </c>
      <c r="R10" s="18"/>
      <c r="S10" s="18"/>
      <c r="T10" s="12">
        <f t="shared" si="3"/>
        <v>34</v>
      </c>
      <c r="U10" s="13">
        <v>100</v>
      </c>
      <c r="V10" s="19">
        <f t="shared" si="4"/>
        <v>0.34</v>
      </c>
      <c r="W10" s="14" t="str">
        <f t="shared" si="5"/>
        <v>Участник</v>
      </c>
    </row>
    <row r="11" spans="1:23" x14ac:dyDescent="0.4">
      <c r="A11" s="9">
        <v>43</v>
      </c>
      <c r="B11" s="11" t="s">
        <v>26</v>
      </c>
      <c r="C11" s="15" t="s">
        <v>98</v>
      </c>
      <c r="D11" s="15" t="s">
        <v>28</v>
      </c>
      <c r="E11" s="15" t="s">
        <v>99</v>
      </c>
      <c r="F11" s="10" t="str">
        <f t="shared" si="0"/>
        <v>Х</v>
      </c>
      <c r="G11" s="10" t="str">
        <f t="shared" si="1"/>
        <v>И</v>
      </c>
      <c r="H11" s="10" t="str">
        <f t="shared" si="2"/>
        <v>В</v>
      </c>
      <c r="I11" s="16">
        <v>760184</v>
      </c>
      <c r="J11" s="20">
        <v>6</v>
      </c>
      <c r="K11" s="21" t="s">
        <v>100</v>
      </c>
      <c r="L11" s="18" t="s">
        <v>17</v>
      </c>
      <c r="M11" s="18">
        <v>0</v>
      </c>
      <c r="N11" s="18">
        <v>0</v>
      </c>
      <c r="O11" s="18">
        <v>13</v>
      </c>
      <c r="P11" s="18">
        <v>4</v>
      </c>
      <c r="Q11" s="18">
        <v>16</v>
      </c>
      <c r="R11" s="18"/>
      <c r="S11" s="18"/>
      <c r="T11" s="12">
        <f t="shared" si="3"/>
        <v>33</v>
      </c>
      <c r="U11" s="13">
        <v>100</v>
      </c>
      <c r="V11" s="19">
        <f t="shared" si="4"/>
        <v>0.33</v>
      </c>
      <c r="W11" s="14" t="str">
        <f t="shared" si="5"/>
        <v>Участник</v>
      </c>
    </row>
    <row r="12" spans="1:23" x14ac:dyDescent="0.4">
      <c r="A12" s="9">
        <v>44</v>
      </c>
      <c r="B12" s="11" t="s">
        <v>27</v>
      </c>
      <c r="C12" s="15" t="s">
        <v>96</v>
      </c>
      <c r="D12" s="15" t="s">
        <v>23</v>
      </c>
      <c r="E12" s="15" t="s">
        <v>76</v>
      </c>
      <c r="F12" s="10" t="str">
        <f t="shared" si="0"/>
        <v>С</v>
      </c>
      <c r="G12" s="10" t="str">
        <f t="shared" si="1"/>
        <v>А</v>
      </c>
      <c r="H12" s="10" t="str">
        <f t="shared" si="2"/>
        <v>А</v>
      </c>
      <c r="I12" s="16">
        <v>760184</v>
      </c>
      <c r="J12" s="20">
        <v>6</v>
      </c>
      <c r="K12" s="21" t="s">
        <v>97</v>
      </c>
      <c r="L12" s="18" t="s">
        <v>17</v>
      </c>
      <c r="M12" s="18">
        <v>2</v>
      </c>
      <c r="N12" s="18">
        <v>5</v>
      </c>
      <c r="O12" s="18">
        <v>11</v>
      </c>
      <c r="P12" s="18">
        <v>8</v>
      </c>
      <c r="Q12" s="18">
        <v>6</v>
      </c>
      <c r="R12" s="18"/>
      <c r="S12" s="18"/>
      <c r="T12" s="12">
        <f t="shared" si="3"/>
        <v>32</v>
      </c>
      <c r="U12" s="13">
        <v>100</v>
      </c>
      <c r="V12" s="19">
        <f t="shared" si="4"/>
        <v>0.32</v>
      </c>
      <c r="W12" s="14" t="str">
        <f t="shared" si="5"/>
        <v>Участник</v>
      </c>
    </row>
    <row r="13" spans="1:23" x14ac:dyDescent="0.4">
      <c r="A13" s="9">
        <v>45</v>
      </c>
      <c r="B13" s="11" t="s">
        <v>26</v>
      </c>
      <c r="C13" s="15" t="s">
        <v>112</v>
      </c>
      <c r="D13" s="15" t="s">
        <v>42</v>
      </c>
      <c r="E13" s="15" t="s">
        <v>29</v>
      </c>
      <c r="F13" s="10" t="str">
        <f t="shared" si="0"/>
        <v>Б</v>
      </c>
      <c r="G13" s="10" t="str">
        <f t="shared" si="1"/>
        <v>А</v>
      </c>
      <c r="H13" s="10" t="str">
        <f t="shared" si="2"/>
        <v>С</v>
      </c>
      <c r="I13" s="11">
        <v>760184</v>
      </c>
      <c r="J13" s="17">
        <v>6</v>
      </c>
      <c r="K13" s="11" t="s">
        <v>113</v>
      </c>
      <c r="L13" s="11" t="s">
        <v>17</v>
      </c>
      <c r="M13" s="11">
        <v>1</v>
      </c>
      <c r="N13" s="11">
        <v>5</v>
      </c>
      <c r="O13" s="11">
        <v>13</v>
      </c>
      <c r="P13" s="11">
        <v>2</v>
      </c>
      <c r="Q13" s="11">
        <v>10</v>
      </c>
      <c r="R13" s="11"/>
      <c r="S13" s="11"/>
      <c r="T13" s="12">
        <f t="shared" si="3"/>
        <v>31</v>
      </c>
      <c r="U13" s="13">
        <v>100</v>
      </c>
      <c r="V13" s="19">
        <f t="shared" si="4"/>
        <v>0.31</v>
      </c>
      <c r="W13" s="14" t="str">
        <f t="shared" si="5"/>
        <v>Участник</v>
      </c>
    </row>
    <row r="14" spans="1:23" x14ac:dyDescent="0.4">
      <c r="A14" s="9">
        <v>46</v>
      </c>
      <c r="B14" s="11" t="s">
        <v>26</v>
      </c>
      <c r="C14" s="15" t="s">
        <v>105</v>
      </c>
      <c r="D14" s="15" t="s">
        <v>106</v>
      </c>
      <c r="E14" s="15" t="s">
        <v>107</v>
      </c>
      <c r="F14" s="10" t="str">
        <f t="shared" si="0"/>
        <v>А</v>
      </c>
      <c r="G14" s="10" t="str">
        <f t="shared" si="1"/>
        <v>М</v>
      </c>
      <c r="H14" s="10" t="str">
        <f t="shared" si="2"/>
        <v>Н</v>
      </c>
      <c r="I14" s="11">
        <v>760184</v>
      </c>
      <c r="J14" s="17">
        <v>6</v>
      </c>
      <c r="K14" s="11" t="s">
        <v>108</v>
      </c>
      <c r="L14" s="11" t="s">
        <v>17</v>
      </c>
      <c r="M14" s="11">
        <v>1</v>
      </c>
      <c r="N14" s="11">
        <v>1</v>
      </c>
      <c r="O14" s="11">
        <v>15</v>
      </c>
      <c r="P14" s="11">
        <v>0</v>
      </c>
      <c r="Q14" s="11">
        <v>12</v>
      </c>
      <c r="R14" s="11"/>
      <c r="S14" s="11"/>
      <c r="T14" s="12">
        <f t="shared" si="3"/>
        <v>29</v>
      </c>
      <c r="U14" s="13">
        <v>100</v>
      </c>
      <c r="V14" s="19">
        <f t="shared" si="4"/>
        <v>0.28999999999999998</v>
      </c>
      <c r="W14" s="14" t="str">
        <f t="shared" si="5"/>
        <v>Участник</v>
      </c>
    </row>
    <row r="15" spans="1:23" x14ac:dyDescent="0.4">
      <c r="A15" s="9">
        <v>47</v>
      </c>
      <c r="B15" s="23" t="s">
        <v>27</v>
      </c>
      <c r="C15" s="24" t="s">
        <v>101</v>
      </c>
      <c r="D15" s="24" t="s">
        <v>102</v>
      </c>
      <c r="E15" s="24" t="s">
        <v>103</v>
      </c>
      <c r="F15" s="10" t="str">
        <f t="shared" si="0"/>
        <v>А</v>
      </c>
      <c r="G15" s="10" t="str">
        <f t="shared" si="1"/>
        <v>Г</v>
      </c>
      <c r="H15" s="10" t="str">
        <f t="shared" si="2"/>
        <v>Г</v>
      </c>
      <c r="I15" s="23">
        <v>760184</v>
      </c>
      <c r="J15" s="25">
        <v>6</v>
      </c>
      <c r="K15" s="23" t="s">
        <v>104</v>
      </c>
      <c r="L15" s="18" t="s">
        <v>17</v>
      </c>
      <c r="M15" s="11">
        <v>1</v>
      </c>
      <c r="N15" s="11">
        <v>1</v>
      </c>
      <c r="O15" s="11">
        <v>11</v>
      </c>
      <c r="P15" s="11">
        <v>4</v>
      </c>
      <c r="Q15" s="11">
        <v>12</v>
      </c>
      <c r="R15" s="11"/>
      <c r="S15" s="11"/>
      <c r="T15" s="12">
        <f t="shared" si="3"/>
        <v>29</v>
      </c>
      <c r="U15" s="13">
        <v>100</v>
      </c>
      <c r="V15" s="19">
        <f t="shared" si="4"/>
        <v>0.28999999999999998</v>
      </c>
      <c r="W15" s="14" t="str">
        <f t="shared" si="5"/>
        <v>Участник</v>
      </c>
    </row>
    <row r="16" spans="1:23" x14ac:dyDescent="0.4">
      <c r="A16" s="9">
        <v>48</v>
      </c>
      <c r="B16" s="11" t="s">
        <v>26</v>
      </c>
      <c r="C16" s="15" t="s">
        <v>109</v>
      </c>
      <c r="D16" s="15" t="s">
        <v>110</v>
      </c>
      <c r="E16" s="15" t="s">
        <v>51</v>
      </c>
      <c r="F16" s="10" t="str">
        <f t="shared" si="0"/>
        <v>Б</v>
      </c>
      <c r="G16" s="10" t="str">
        <f t="shared" si="1"/>
        <v>Л</v>
      </c>
      <c r="H16" s="10" t="str">
        <f t="shared" si="2"/>
        <v>Д</v>
      </c>
      <c r="I16" s="11">
        <v>760184</v>
      </c>
      <c r="J16" s="17">
        <v>6</v>
      </c>
      <c r="K16" s="11" t="s">
        <v>111</v>
      </c>
      <c r="L16" s="11" t="s">
        <v>17</v>
      </c>
      <c r="M16" s="11">
        <v>1</v>
      </c>
      <c r="N16" s="11">
        <v>1</v>
      </c>
      <c r="O16" s="11">
        <v>11</v>
      </c>
      <c r="P16" s="11">
        <v>4</v>
      </c>
      <c r="Q16" s="11">
        <v>12</v>
      </c>
      <c r="R16" s="11"/>
      <c r="S16" s="11"/>
      <c r="T16" s="12">
        <f t="shared" si="3"/>
        <v>29</v>
      </c>
      <c r="U16" s="13">
        <v>100</v>
      </c>
      <c r="V16" s="19">
        <f t="shared" si="4"/>
        <v>0.28999999999999998</v>
      </c>
      <c r="W16" s="14" t="str">
        <f t="shared" si="5"/>
        <v>Участник</v>
      </c>
    </row>
    <row r="17" spans="1:1017" x14ac:dyDescent="0.4">
      <c r="A17" s="9">
        <v>52</v>
      </c>
      <c r="B17" s="11" t="s">
        <v>26</v>
      </c>
      <c r="C17" s="15" t="s">
        <v>114</v>
      </c>
      <c r="D17" s="15" t="s">
        <v>45</v>
      </c>
      <c r="E17" s="15" t="s">
        <v>66</v>
      </c>
      <c r="F17" s="10" t="str">
        <f t="shared" si="0"/>
        <v>М</v>
      </c>
      <c r="G17" s="10" t="str">
        <f t="shared" si="1"/>
        <v>П</v>
      </c>
      <c r="H17" s="10" t="str">
        <f t="shared" si="2"/>
        <v>Ю</v>
      </c>
      <c r="I17" s="11">
        <v>760184</v>
      </c>
      <c r="J17" s="17">
        <v>6</v>
      </c>
      <c r="K17" s="11" t="s">
        <v>115</v>
      </c>
      <c r="L17" s="11" t="s">
        <v>17</v>
      </c>
      <c r="M17" s="11">
        <v>1</v>
      </c>
      <c r="N17" s="11">
        <v>1</v>
      </c>
      <c r="O17" s="11">
        <v>14</v>
      </c>
      <c r="P17" s="11">
        <v>0</v>
      </c>
      <c r="Q17" s="11">
        <v>8</v>
      </c>
      <c r="R17" s="11"/>
      <c r="S17" s="11"/>
      <c r="T17" s="12">
        <f>SUM(M17:S17)</f>
        <v>24</v>
      </c>
      <c r="U17" s="13">
        <v>100</v>
      </c>
      <c r="V17" s="19">
        <f t="shared" si="4"/>
        <v>0.24</v>
      </c>
      <c r="W17" s="14" t="str">
        <f t="shared" si="5"/>
        <v>Участник</v>
      </c>
    </row>
    <row r="18" spans="1:1017" x14ac:dyDescent="0.4">
      <c r="A18" s="9">
        <v>75</v>
      </c>
      <c r="B18" s="11" t="s">
        <v>27</v>
      </c>
      <c r="C18" s="15" t="s">
        <v>141</v>
      </c>
      <c r="D18" s="15" t="s">
        <v>48</v>
      </c>
      <c r="E18" s="15" t="s">
        <v>78</v>
      </c>
      <c r="F18" s="10" t="str">
        <f t="shared" ref="F18:F27" si="6">LEFT(C18,1)</f>
        <v>Е</v>
      </c>
      <c r="G18" s="10" t="str">
        <f t="shared" ref="G18:G27" si="7">LEFT(D18,1)</f>
        <v>Д</v>
      </c>
      <c r="H18" s="10" t="str">
        <f t="shared" ref="H18:H27" si="8">LEFT(E18,1)</f>
        <v>П</v>
      </c>
      <c r="I18" s="11">
        <v>760184</v>
      </c>
      <c r="J18" s="17">
        <v>8</v>
      </c>
      <c r="K18" s="11" t="s">
        <v>142</v>
      </c>
      <c r="L18" s="11" t="s">
        <v>17</v>
      </c>
      <c r="M18" s="11">
        <v>5</v>
      </c>
      <c r="N18" s="11">
        <v>0</v>
      </c>
      <c r="O18" s="11">
        <v>6</v>
      </c>
      <c r="P18" s="11">
        <v>10</v>
      </c>
      <c r="Q18" s="11">
        <v>10</v>
      </c>
      <c r="R18" s="11">
        <v>20</v>
      </c>
      <c r="S18" s="11"/>
      <c r="T18" s="12">
        <f t="shared" ref="T18:T24" si="9">SUM(M18:S18)</f>
        <v>51</v>
      </c>
      <c r="U18" s="13">
        <v>100</v>
      </c>
      <c r="V18" s="19">
        <f t="shared" ref="V18:V27" si="10">T18/U18</f>
        <v>0.51</v>
      </c>
      <c r="W18" s="14" t="str">
        <f>IF(T18&gt;75%*U18,"Победитель",IF(T18&gt;50%*U18,"Призёр","Участник"))</f>
        <v>Призёр</v>
      </c>
    </row>
    <row r="19" spans="1:1017" s="26" customFormat="1" x14ac:dyDescent="0.4">
      <c r="A19" s="9">
        <v>76</v>
      </c>
      <c r="B19" s="11" t="s">
        <v>26</v>
      </c>
      <c r="C19" s="15" t="s">
        <v>135</v>
      </c>
      <c r="D19" s="15" t="s">
        <v>136</v>
      </c>
      <c r="E19" s="15" t="s">
        <v>41</v>
      </c>
      <c r="F19" s="10" t="str">
        <f t="shared" si="6"/>
        <v>М</v>
      </c>
      <c r="G19" s="10" t="str">
        <f t="shared" si="7"/>
        <v>К</v>
      </c>
      <c r="H19" s="10" t="str">
        <f t="shared" si="8"/>
        <v>А</v>
      </c>
      <c r="I19" s="11">
        <v>760184</v>
      </c>
      <c r="J19" s="17">
        <v>8</v>
      </c>
      <c r="K19" s="11" t="s">
        <v>137</v>
      </c>
      <c r="L19" s="11" t="s">
        <v>17</v>
      </c>
      <c r="M19" s="11">
        <v>5</v>
      </c>
      <c r="N19" s="11">
        <v>0</v>
      </c>
      <c r="O19" s="11">
        <v>6</v>
      </c>
      <c r="P19" s="11">
        <v>10</v>
      </c>
      <c r="Q19" s="11">
        <v>8</v>
      </c>
      <c r="R19" s="11">
        <v>22</v>
      </c>
      <c r="S19" s="11"/>
      <c r="T19" s="12">
        <f t="shared" si="9"/>
        <v>51</v>
      </c>
      <c r="U19" s="13">
        <v>100</v>
      </c>
      <c r="V19" s="19">
        <f t="shared" si="10"/>
        <v>0.51</v>
      </c>
      <c r="W19" s="14" t="str">
        <f>IF(T19&gt;75%*U19,"Победитель",IF(T19&gt;50%*U19,"Призёр","Участник"))</f>
        <v>Призёр</v>
      </c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  <c r="OH19" s="27"/>
      <c r="OI19" s="27"/>
      <c r="OJ19" s="27"/>
      <c r="OK19" s="27"/>
      <c r="OL19" s="27"/>
      <c r="OM19" s="27"/>
      <c r="ON19" s="27"/>
      <c r="OO19" s="27"/>
      <c r="OP19" s="27"/>
      <c r="OQ19" s="27"/>
      <c r="OR19" s="27"/>
      <c r="OS19" s="27"/>
      <c r="OT19" s="27"/>
      <c r="OU19" s="27"/>
      <c r="OV19" s="27"/>
      <c r="OW19" s="27"/>
      <c r="OX19" s="27"/>
      <c r="OY19" s="27"/>
      <c r="OZ19" s="27"/>
      <c r="PA19" s="27"/>
      <c r="PB19" s="27"/>
      <c r="PC19" s="27"/>
      <c r="PD19" s="27"/>
      <c r="PE19" s="27"/>
      <c r="PF19" s="27"/>
      <c r="PG19" s="27"/>
      <c r="PH19" s="27"/>
      <c r="PI19" s="27"/>
      <c r="PJ19" s="27"/>
      <c r="PK19" s="27"/>
      <c r="PL19" s="27"/>
      <c r="PM19" s="27"/>
      <c r="PN19" s="27"/>
      <c r="PO19" s="27"/>
      <c r="PP19" s="27"/>
      <c r="PQ19" s="27"/>
      <c r="PR19" s="27"/>
      <c r="PS19" s="27"/>
      <c r="PT19" s="27"/>
      <c r="PU19" s="27"/>
      <c r="PV19" s="27"/>
      <c r="PW19" s="27"/>
      <c r="PX19" s="27"/>
      <c r="PY19" s="27"/>
      <c r="PZ19" s="27"/>
      <c r="QA19" s="27"/>
      <c r="QB19" s="27"/>
      <c r="QC19" s="27"/>
      <c r="QD19" s="27"/>
      <c r="QE19" s="27"/>
      <c r="QF19" s="27"/>
      <c r="QG19" s="27"/>
      <c r="QH19" s="27"/>
      <c r="QI19" s="27"/>
      <c r="QJ19" s="27"/>
      <c r="QK19" s="27"/>
      <c r="QL19" s="27"/>
      <c r="QM19" s="27"/>
      <c r="QN19" s="27"/>
      <c r="QO19" s="27"/>
      <c r="QP19" s="27"/>
      <c r="QQ19" s="27"/>
      <c r="QR19" s="27"/>
      <c r="QS19" s="27"/>
      <c r="QT19" s="27"/>
      <c r="QU19" s="27"/>
      <c r="QV19" s="27"/>
      <c r="QW19" s="27"/>
      <c r="QX19" s="27"/>
      <c r="QY19" s="27"/>
      <c r="QZ19" s="27"/>
      <c r="RA19" s="27"/>
      <c r="RB19" s="27"/>
      <c r="RC19" s="27"/>
      <c r="RD19" s="27"/>
      <c r="RE19" s="27"/>
      <c r="RF19" s="27"/>
      <c r="RG19" s="27"/>
      <c r="RH19" s="27"/>
      <c r="RI19" s="27"/>
      <c r="RJ19" s="27"/>
      <c r="RK19" s="27"/>
      <c r="RL19" s="27"/>
      <c r="RM19" s="27"/>
      <c r="RN19" s="27"/>
      <c r="RO19" s="27"/>
      <c r="RP19" s="27"/>
      <c r="RQ19" s="27"/>
      <c r="RR19" s="27"/>
      <c r="RS19" s="27"/>
      <c r="RT19" s="27"/>
      <c r="RU19" s="27"/>
      <c r="RV19" s="27"/>
      <c r="RW19" s="27"/>
      <c r="RX19" s="27"/>
      <c r="RY19" s="27"/>
      <c r="RZ19" s="27"/>
      <c r="SA19" s="27"/>
      <c r="SB19" s="27"/>
      <c r="SC19" s="27"/>
      <c r="SD19" s="27"/>
      <c r="SE19" s="27"/>
      <c r="SF19" s="27"/>
      <c r="SG19" s="27"/>
      <c r="SH19" s="27"/>
      <c r="SI19" s="27"/>
      <c r="SJ19" s="27"/>
      <c r="SK19" s="27"/>
      <c r="SL19" s="27"/>
      <c r="SM19" s="27"/>
      <c r="SN19" s="27"/>
      <c r="SO19" s="27"/>
      <c r="SP19" s="27"/>
      <c r="SQ19" s="27"/>
      <c r="SR19" s="27"/>
      <c r="SS19" s="27"/>
      <c r="ST19" s="27"/>
      <c r="SU19" s="27"/>
      <c r="SV19" s="27"/>
      <c r="SW19" s="27"/>
      <c r="SX19" s="27"/>
      <c r="SY19" s="27"/>
      <c r="SZ19" s="27"/>
      <c r="TA19" s="27"/>
      <c r="TB19" s="27"/>
      <c r="TC19" s="27"/>
      <c r="TD19" s="27"/>
      <c r="TE19" s="27"/>
      <c r="TF19" s="27"/>
      <c r="TG19" s="27"/>
      <c r="TH19" s="27"/>
      <c r="TI19" s="27"/>
      <c r="TJ19" s="27"/>
      <c r="TK19" s="27"/>
      <c r="TL19" s="27"/>
      <c r="TM19" s="27"/>
      <c r="TN19" s="27"/>
      <c r="TO19" s="27"/>
      <c r="TP19" s="27"/>
      <c r="TQ19" s="27"/>
      <c r="TR19" s="27"/>
      <c r="TS19" s="27"/>
      <c r="TT19" s="27"/>
      <c r="TU19" s="27"/>
      <c r="TV19" s="27"/>
      <c r="TW19" s="27"/>
      <c r="TX19" s="27"/>
      <c r="TY19" s="27"/>
      <c r="TZ19" s="27"/>
      <c r="UA19" s="27"/>
      <c r="UB19" s="27"/>
      <c r="UC19" s="27"/>
      <c r="UD19" s="27"/>
      <c r="UE19" s="27"/>
      <c r="UF19" s="27"/>
      <c r="UG19" s="27"/>
      <c r="UH19" s="27"/>
      <c r="UI19" s="27"/>
      <c r="UJ19" s="27"/>
      <c r="UK19" s="27"/>
      <c r="UL19" s="27"/>
      <c r="UM19" s="27"/>
      <c r="UN19" s="27"/>
      <c r="UO19" s="27"/>
      <c r="UP19" s="27"/>
      <c r="UQ19" s="27"/>
      <c r="UR19" s="27"/>
      <c r="US19" s="27"/>
      <c r="UT19" s="27"/>
      <c r="UU19" s="27"/>
      <c r="UV19" s="27"/>
      <c r="UW19" s="27"/>
      <c r="UX19" s="27"/>
      <c r="UY19" s="27"/>
      <c r="UZ19" s="27"/>
      <c r="VA19" s="27"/>
      <c r="VB19" s="27"/>
      <c r="VC19" s="27"/>
      <c r="VD19" s="27"/>
      <c r="VE19" s="27"/>
      <c r="VF19" s="27"/>
      <c r="VG19" s="27"/>
      <c r="VH19" s="27"/>
      <c r="VI19" s="27"/>
      <c r="VJ19" s="27"/>
      <c r="VK19" s="27"/>
      <c r="VL19" s="27"/>
      <c r="VM19" s="27"/>
      <c r="VN19" s="27"/>
      <c r="VO19" s="27"/>
      <c r="VP19" s="27"/>
      <c r="VQ19" s="27"/>
      <c r="VR19" s="27"/>
      <c r="VS19" s="27"/>
      <c r="VT19" s="27"/>
      <c r="VU19" s="27"/>
      <c r="VV19" s="27"/>
      <c r="VW19" s="27"/>
      <c r="VX19" s="27"/>
      <c r="VY19" s="27"/>
      <c r="VZ19" s="27"/>
      <c r="WA19" s="27"/>
      <c r="WB19" s="27"/>
      <c r="WC19" s="27"/>
      <c r="WD19" s="27"/>
      <c r="WE19" s="27"/>
      <c r="WF19" s="27"/>
      <c r="WG19" s="27"/>
      <c r="WH19" s="27"/>
      <c r="WI19" s="27"/>
      <c r="WJ19" s="27"/>
      <c r="WK19" s="27"/>
      <c r="WL19" s="27"/>
      <c r="WM19" s="27"/>
      <c r="WN19" s="27"/>
      <c r="WO19" s="27"/>
      <c r="WP19" s="27"/>
      <c r="WQ19" s="27"/>
      <c r="WR19" s="27"/>
      <c r="WS19" s="27"/>
      <c r="WT19" s="27"/>
      <c r="WU19" s="27"/>
      <c r="WV19" s="27"/>
      <c r="WW19" s="27"/>
      <c r="WX19" s="27"/>
      <c r="WY19" s="27"/>
      <c r="WZ19" s="27"/>
      <c r="XA19" s="27"/>
      <c r="XB19" s="27"/>
      <c r="XC19" s="27"/>
      <c r="XD19" s="27"/>
      <c r="XE19" s="27"/>
      <c r="XF19" s="27"/>
      <c r="XG19" s="27"/>
      <c r="XH19" s="27"/>
      <c r="XI19" s="27"/>
      <c r="XJ19" s="27"/>
      <c r="XK19" s="27"/>
      <c r="XL19" s="27"/>
      <c r="XM19" s="27"/>
      <c r="XN19" s="27"/>
      <c r="XO19" s="27"/>
      <c r="XP19" s="27"/>
      <c r="XQ19" s="27"/>
      <c r="XR19" s="27"/>
      <c r="XS19" s="27"/>
      <c r="XT19" s="27"/>
      <c r="XU19" s="27"/>
      <c r="XV19" s="27"/>
      <c r="XW19" s="27"/>
      <c r="XX19" s="27"/>
      <c r="XY19" s="27"/>
      <c r="XZ19" s="27"/>
      <c r="YA19" s="27"/>
      <c r="YB19" s="27"/>
      <c r="YC19" s="27"/>
      <c r="YD19" s="27"/>
      <c r="YE19" s="27"/>
      <c r="YF19" s="27"/>
      <c r="YG19" s="27"/>
      <c r="YH19" s="27"/>
      <c r="YI19" s="27"/>
      <c r="YJ19" s="27"/>
      <c r="YK19" s="27"/>
      <c r="YL19" s="27"/>
      <c r="YM19" s="27"/>
      <c r="YN19" s="27"/>
      <c r="YO19" s="27"/>
      <c r="YP19" s="27"/>
      <c r="YQ19" s="27"/>
      <c r="YR19" s="27"/>
      <c r="YS19" s="27"/>
      <c r="YT19" s="27"/>
      <c r="YU19" s="27"/>
      <c r="YV19" s="27"/>
      <c r="YW19" s="27"/>
      <c r="YX19" s="27"/>
      <c r="YY19" s="27"/>
      <c r="YZ19" s="27"/>
      <c r="ZA19" s="27"/>
      <c r="ZB19" s="27"/>
      <c r="ZC19" s="27"/>
      <c r="ZD19" s="27"/>
      <c r="ZE19" s="27"/>
      <c r="ZF19" s="27"/>
      <c r="ZG19" s="27"/>
      <c r="ZH19" s="27"/>
      <c r="ZI19" s="27"/>
      <c r="ZJ19" s="27"/>
      <c r="ZK19" s="27"/>
      <c r="ZL19" s="27"/>
      <c r="ZM19" s="27"/>
      <c r="ZN19" s="27"/>
      <c r="ZO19" s="27"/>
      <c r="ZP19" s="27"/>
      <c r="ZQ19" s="27"/>
      <c r="ZR19" s="27"/>
      <c r="ZS19" s="27"/>
      <c r="ZT19" s="27"/>
      <c r="ZU19" s="27"/>
      <c r="ZV19" s="27"/>
      <c r="ZW19" s="27"/>
      <c r="ZX19" s="27"/>
      <c r="ZY19" s="27"/>
      <c r="ZZ19" s="27"/>
      <c r="AAA19" s="27"/>
      <c r="AAB19" s="27"/>
      <c r="AAC19" s="27"/>
      <c r="AAD19" s="27"/>
      <c r="AAE19" s="27"/>
      <c r="AAF19" s="27"/>
      <c r="AAG19" s="27"/>
      <c r="AAH19" s="27"/>
      <c r="AAI19" s="27"/>
      <c r="AAJ19" s="27"/>
      <c r="AAK19" s="27"/>
      <c r="AAL19" s="27"/>
      <c r="AAM19" s="27"/>
      <c r="AAN19" s="27"/>
      <c r="AAO19" s="27"/>
      <c r="AAP19" s="27"/>
      <c r="AAQ19" s="27"/>
      <c r="AAR19" s="27"/>
      <c r="AAS19" s="27"/>
      <c r="AAT19" s="27"/>
      <c r="AAU19" s="27"/>
      <c r="AAV19" s="27"/>
      <c r="AAW19" s="27"/>
      <c r="AAX19" s="27"/>
      <c r="AAY19" s="27"/>
      <c r="AAZ19" s="27"/>
      <c r="ABA19" s="27"/>
      <c r="ABB19" s="27"/>
      <c r="ABC19" s="27"/>
      <c r="ABD19" s="27"/>
      <c r="ABE19" s="27"/>
      <c r="ABF19" s="27"/>
      <c r="ABG19" s="27"/>
      <c r="ABH19" s="27"/>
      <c r="ABI19" s="27"/>
      <c r="ABJ19" s="27"/>
      <c r="ABK19" s="27"/>
      <c r="ABL19" s="27"/>
      <c r="ABM19" s="27"/>
      <c r="ABN19" s="27"/>
      <c r="ABO19" s="27"/>
      <c r="ABP19" s="27"/>
      <c r="ABQ19" s="27"/>
      <c r="ABR19" s="27"/>
      <c r="ABS19" s="27"/>
      <c r="ABT19" s="27"/>
      <c r="ABU19" s="27"/>
      <c r="ABV19" s="27"/>
      <c r="ABW19" s="27"/>
      <c r="ABX19" s="27"/>
      <c r="ABY19" s="27"/>
      <c r="ABZ19" s="27"/>
      <c r="ACA19" s="27"/>
      <c r="ACB19" s="27"/>
      <c r="ACC19" s="27"/>
      <c r="ACD19" s="27"/>
      <c r="ACE19" s="27"/>
      <c r="ACF19" s="27"/>
      <c r="ACG19" s="27"/>
      <c r="ACH19" s="27"/>
      <c r="ACI19" s="27"/>
      <c r="ACJ19" s="27"/>
      <c r="ACK19" s="27"/>
      <c r="ACL19" s="27"/>
      <c r="ACM19" s="27"/>
      <c r="ACN19" s="27"/>
      <c r="ACO19" s="27"/>
      <c r="ACP19" s="27"/>
      <c r="ACQ19" s="27"/>
      <c r="ACR19" s="27"/>
      <c r="ACS19" s="27"/>
      <c r="ACT19" s="27"/>
      <c r="ACU19" s="27"/>
      <c r="ACV19" s="27"/>
      <c r="ACW19" s="27"/>
      <c r="ACX19" s="27"/>
      <c r="ACY19" s="27"/>
      <c r="ACZ19" s="27"/>
      <c r="ADA19" s="27"/>
      <c r="ADB19" s="27"/>
      <c r="ADC19" s="27"/>
      <c r="ADD19" s="27"/>
      <c r="ADE19" s="27"/>
      <c r="ADF19" s="27"/>
      <c r="ADG19" s="27"/>
      <c r="ADH19" s="27"/>
      <c r="ADI19" s="27"/>
      <c r="ADJ19" s="27"/>
      <c r="ADK19" s="27"/>
      <c r="ADL19" s="27"/>
      <c r="ADM19" s="27"/>
      <c r="ADN19" s="27"/>
      <c r="ADO19" s="27"/>
      <c r="ADP19" s="27"/>
      <c r="ADQ19" s="27"/>
      <c r="ADR19" s="27"/>
      <c r="ADS19" s="27"/>
      <c r="ADT19" s="27"/>
      <c r="ADU19" s="27"/>
      <c r="ADV19" s="27"/>
      <c r="ADW19" s="27"/>
      <c r="ADX19" s="27"/>
      <c r="ADY19" s="27"/>
      <c r="ADZ19" s="27"/>
      <c r="AEA19" s="27"/>
      <c r="AEB19" s="27"/>
      <c r="AEC19" s="27"/>
      <c r="AED19" s="27"/>
      <c r="AEE19" s="27"/>
      <c r="AEF19" s="27"/>
      <c r="AEG19" s="27"/>
      <c r="AEH19" s="27"/>
      <c r="AEI19" s="27"/>
      <c r="AEJ19" s="27"/>
      <c r="AEK19" s="27"/>
      <c r="AEL19" s="27"/>
      <c r="AEM19" s="27"/>
      <c r="AEN19" s="27"/>
      <c r="AEO19" s="27"/>
      <c r="AEP19" s="27"/>
      <c r="AEQ19" s="27"/>
      <c r="AER19" s="27"/>
      <c r="AES19" s="27"/>
      <c r="AET19" s="27"/>
      <c r="AEU19" s="27"/>
      <c r="AEV19" s="27"/>
      <c r="AEW19" s="27"/>
      <c r="AEX19" s="27"/>
      <c r="AEY19" s="27"/>
      <c r="AEZ19" s="27"/>
      <c r="AFA19" s="27"/>
      <c r="AFB19" s="27"/>
      <c r="AFC19" s="27"/>
      <c r="AFD19" s="27"/>
      <c r="AFE19" s="27"/>
      <c r="AFF19" s="27"/>
      <c r="AFG19" s="27"/>
      <c r="AFH19" s="27"/>
      <c r="AFI19" s="27"/>
      <c r="AFJ19" s="27"/>
      <c r="AFK19" s="27"/>
      <c r="AFL19" s="27"/>
      <c r="AFM19" s="27"/>
      <c r="AFN19" s="27"/>
      <c r="AFO19" s="27"/>
      <c r="AFP19" s="27"/>
      <c r="AFQ19" s="27"/>
      <c r="AFR19" s="27"/>
      <c r="AFS19" s="27"/>
      <c r="AFT19" s="27"/>
      <c r="AFU19" s="27"/>
      <c r="AFV19" s="27"/>
      <c r="AFW19" s="27"/>
      <c r="AFX19" s="27"/>
      <c r="AFY19" s="27"/>
      <c r="AFZ19" s="27"/>
      <c r="AGA19" s="27"/>
      <c r="AGB19" s="27"/>
      <c r="AGC19" s="27"/>
      <c r="AGD19" s="27"/>
      <c r="AGE19" s="27"/>
      <c r="AGF19" s="27"/>
      <c r="AGG19" s="27"/>
      <c r="AGH19" s="27"/>
      <c r="AGI19" s="27"/>
      <c r="AGJ19" s="27"/>
      <c r="AGK19" s="27"/>
      <c r="AGL19" s="27"/>
      <c r="AGM19" s="27"/>
      <c r="AGN19" s="27"/>
      <c r="AGO19" s="27"/>
      <c r="AGP19" s="27"/>
      <c r="AGQ19" s="27"/>
      <c r="AGR19" s="27"/>
      <c r="AGS19" s="27"/>
      <c r="AGT19" s="27"/>
      <c r="AGU19" s="27"/>
      <c r="AGV19" s="27"/>
      <c r="AGW19" s="27"/>
      <c r="AGX19" s="27"/>
      <c r="AGY19" s="27"/>
      <c r="AGZ19" s="27"/>
      <c r="AHA19" s="27"/>
      <c r="AHB19" s="27"/>
      <c r="AHC19" s="27"/>
      <c r="AHD19" s="27"/>
      <c r="AHE19" s="27"/>
      <c r="AHF19" s="27"/>
      <c r="AHG19" s="27"/>
      <c r="AHH19" s="27"/>
      <c r="AHI19" s="27"/>
      <c r="AHJ19" s="27"/>
      <c r="AHK19" s="27"/>
      <c r="AHL19" s="27"/>
      <c r="AHM19" s="27"/>
      <c r="AHN19" s="27"/>
      <c r="AHO19" s="27"/>
      <c r="AHP19" s="27"/>
      <c r="AHQ19" s="27"/>
      <c r="AHR19" s="27"/>
      <c r="AHS19" s="27"/>
      <c r="AHT19" s="27"/>
      <c r="AHU19" s="27"/>
      <c r="AHV19" s="27"/>
      <c r="AHW19" s="27"/>
      <c r="AHX19" s="27"/>
      <c r="AHY19" s="27"/>
      <c r="AHZ19" s="27"/>
      <c r="AIA19" s="27"/>
      <c r="AIB19" s="27"/>
      <c r="AIC19" s="27"/>
      <c r="AID19" s="27"/>
      <c r="AIE19" s="27"/>
      <c r="AIF19" s="27"/>
      <c r="AIG19" s="27"/>
      <c r="AIH19" s="27"/>
      <c r="AII19" s="27"/>
      <c r="AIJ19" s="27"/>
      <c r="AIK19" s="27"/>
      <c r="AIL19" s="27"/>
      <c r="AIM19" s="27"/>
      <c r="AIN19" s="27"/>
      <c r="AIO19" s="27"/>
      <c r="AIP19" s="27"/>
      <c r="AIQ19" s="27"/>
      <c r="AIR19" s="27"/>
      <c r="AIS19" s="27"/>
      <c r="AIT19" s="27"/>
      <c r="AIU19" s="27"/>
      <c r="AIV19" s="27"/>
      <c r="AIW19" s="27"/>
      <c r="AIX19" s="27"/>
      <c r="AIY19" s="27"/>
      <c r="AIZ19" s="27"/>
      <c r="AJA19" s="27"/>
      <c r="AJB19" s="27"/>
      <c r="AJC19" s="27"/>
      <c r="AJD19" s="27"/>
      <c r="AJE19" s="27"/>
      <c r="AJF19" s="27"/>
      <c r="AJG19" s="27"/>
      <c r="AJH19" s="27"/>
      <c r="AJI19" s="27"/>
      <c r="AJJ19" s="27"/>
      <c r="AJK19" s="27"/>
      <c r="AJL19" s="27"/>
      <c r="AJM19" s="27"/>
      <c r="AJN19" s="27"/>
      <c r="AJO19" s="27"/>
      <c r="AJP19" s="27"/>
      <c r="AJQ19" s="27"/>
      <c r="AJR19" s="27"/>
      <c r="AJS19" s="27"/>
      <c r="AJT19" s="27"/>
      <c r="AJU19" s="27"/>
      <c r="AJV19" s="27"/>
      <c r="AJW19" s="27"/>
      <c r="AJX19" s="27"/>
      <c r="AJY19" s="27"/>
      <c r="AJZ19" s="27"/>
      <c r="AKA19" s="27"/>
      <c r="AKB19" s="27"/>
      <c r="AKC19" s="27"/>
      <c r="AKD19" s="27"/>
      <c r="AKE19" s="27"/>
      <c r="AKF19" s="27"/>
      <c r="AKG19" s="27"/>
      <c r="AKH19" s="27"/>
      <c r="AKI19" s="27"/>
      <c r="AKJ19" s="27"/>
      <c r="AKK19" s="27"/>
      <c r="AKL19" s="27"/>
      <c r="AKM19" s="27"/>
      <c r="AKN19" s="27"/>
      <c r="AKO19" s="27"/>
      <c r="AKP19" s="27"/>
      <c r="AKQ19" s="27"/>
      <c r="AKR19" s="27"/>
      <c r="AKS19" s="27"/>
      <c r="AKT19" s="27"/>
      <c r="AKU19" s="27"/>
      <c r="AKV19" s="27"/>
      <c r="AKW19" s="27"/>
      <c r="AKX19" s="27"/>
      <c r="AKY19" s="27"/>
      <c r="AKZ19" s="27"/>
      <c r="ALA19" s="27"/>
      <c r="ALB19" s="27"/>
      <c r="ALC19" s="27"/>
      <c r="ALD19" s="27"/>
      <c r="ALE19" s="27"/>
      <c r="ALF19" s="27"/>
      <c r="ALG19" s="27"/>
      <c r="ALH19" s="27"/>
      <c r="ALI19" s="27"/>
      <c r="ALJ19" s="27"/>
      <c r="ALK19" s="27"/>
      <c r="ALL19" s="27"/>
      <c r="ALM19" s="27"/>
      <c r="ALN19" s="27"/>
      <c r="ALO19" s="27"/>
      <c r="ALP19" s="27"/>
      <c r="ALQ19" s="27"/>
      <c r="ALR19" s="27"/>
      <c r="ALS19" s="27"/>
      <c r="ALT19" s="27"/>
      <c r="ALU19" s="27"/>
      <c r="ALV19" s="27"/>
      <c r="ALW19" s="27"/>
      <c r="ALX19" s="27"/>
      <c r="ALY19" s="27"/>
      <c r="ALZ19" s="27"/>
      <c r="AMA19" s="27"/>
      <c r="AMB19" s="27"/>
      <c r="AMC19" s="27"/>
    </row>
    <row r="20" spans="1:1017" x14ac:dyDescent="0.4">
      <c r="A20" s="9">
        <v>83</v>
      </c>
      <c r="B20" s="11" t="s">
        <v>27</v>
      </c>
      <c r="C20" s="15" t="s">
        <v>133</v>
      </c>
      <c r="D20" s="15" t="s">
        <v>48</v>
      </c>
      <c r="E20" s="15" t="s">
        <v>74</v>
      </c>
      <c r="F20" s="10" t="str">
        <f t="shared" si="6"/>
        <v>С</v>
      </c>
      <c r="G20" s="10" t="str">
        <f t="shared" si="7"/>
        <v>Д</v>
      </c>
      <c r="H20" s="10" t="str">
        <f t="shared" si="8"/>
        <v>Р</v>
      </c>
      <c r="I20" s="16">
        <v>760184</v>
      </c>
      <c r="J20" s="20">
        <v>8</v>
      </c>
      <c r="K20" s="21" t="s">
        <v>134</v>
      </c>
      <c r="L20" s="18" t="s">
        <v>17</v>
      </c>
      <c r="M20" s="18">
        <v>5</v>
      </c>
      <c r="N20" s="18">
        <v>0</v>
      </c>
      <c r="O20" s="18">
        <v>6</v>
      </c>
      <c r="P20" s="18">
        <v>10</v>
      </c>
      <c r="Q20" s="18">
        <v>6</v>
      </c>
      <c r="R20" s="18">
        <v>12</v>
      </c>
      <c r="S20" s="18"/>
      <c r="T20" s="12">
        <f t="shared" si="9"/>
        <v>39</v>
      </c>
      <c r="U20" s="13">
        <v>100</v>
      </c>
      <c r="V20" s="19">
        <f t="shared" si="10"/>
        <v>0.39</v>
      </c>
      <c r="W20" s="14" t="str">
        <f>IF(T20&gt;75%*U20,"Победитель",IF(T20&gt;50%*U20,"Призёр","Участник"))</f>
        <v>Участник</v>
      </c>
    </row>
    <row r="21" spans="1:1017" x14ac:dyDescent="0.4">
      <c r="A21" s="9">
        <v>84</v>
      </c>
      <c r="B21" s="11" t="s">
        <v>26</v>
      </c>
      <c r="C21" s="15" t="s">
        <v>116</v>
      </c>
      <c r="D21" s="15" t="s">
        <v>117</v>
      </c>
      <c r="E21" s="15" t="s">
        <v>118</v>
      </c>
      <c r="F21" s="10" t="str">
        <f t="shared" si="6"/>
        <v>М</v>
      </c>
      <c r="G21" s="10" t="str">
        <f t="shared" si="7"/>
        <v>Е</v>
      </c>
      <c r="H21" s="10" t="str">
        <f t="shared" si="8"/>
        <v>Е</v>
      </c>
      <c r="I21" s="11">
        <v>760184</v>
      </c>
      <c r="J21" s="17">
        <v>8</v>
      </c>
      <c r="K21" s="11" t="s">
        <v>119</v>
      </c>
      <c r="L21" s="11" t="s">
        <v>17</v>
      </c>
      <c r="M21" s="11">
        <v>5</v>
      </c>
      <c r="N21" s="11">
        <v>0</v>
      </c>
      <c r="O21" s="11">
        <v>0</v>
      </c>
      <c r="P21" s="11">
        <v>0</v>
      </c>
      <c r="Q21" s="11">
        <v>6</v>
      </c>
      <c r="R21" s="11">
        <v>26</v>
      </c>
      <c r="S21" s="11"/>
      <c r="T21" s="12">
        <f t="shared" si="9"/>
        <v>37</v>
      </c>
      <c r="U21" s="13">
        <v>100</v>
      </c>
      <c r="V21" s="19">
        <f t="shared" si="10"/>
        <v>0.37</v>
      </c>
      <c r="W21" s="14" t="str">
        <f>IF(T21&gt;75%*U21,"Победитель",IF(T21&gt;50%*U21,"Призёр","Участник"))</f>
        <v>Участник</v>
      </c>
    </row>
    <row r="22" spans="1:1017" x14ac:dyDescent="0.4">
      <c r="A22" s="9">
        <v>87</v>
      </c>
      <c r="B22" s="11" t="s">
        <v>26</v>
      </c>
      <c r="C22" s="15" t="s">
        <v>138</v>
      </c>
      <c r="D22" s="15" t="s">
        <v>139</v>
      </c>
      <c r="E22" s="15" t="s">
        <v>37</v>
      </c>
      <c r="F22" s="10" t="str">
        <f t="shared" si="6"/>
        <v>С</v>
      </c>
      <c r="G22" s="10" t="str">
        <f t="shared" si="7"/>
        <v>В</v>
      </c>
      <c r="H22" s="10" t="str">
        <f t="shared" si="8"/>
        <v>Н</v>
      </c>
      <c r="I22" s="11">
        <v>760184</v>
      </c>
      <c r="J22" s="17">
        <v>8</v>
      </c>
      <c r="K22" s="11" t="s">
        <v>140</v>
      </c>
      <c r="L22" s="11" t="s">
        <v>17</v>
      </c>
      <c r="M22" s="11">
        <v>5</v>
      </c>
      <c r="N22" s="11">
        <v>0</v>
      </c>
      <c r="O22" s="11">
        <v>5</v>
      </c>
      <c r="P22" s="11">
        <v>0</v>
      </c>
      <c r="Q22" s="11">
        <v>7</v>
      </c>
      <c r="R22" s="11">
        <v>16</v>
      </c>
      <c r="S22" s="11"/>
      <c r="T22" s="12">
        <f t="shared" si="9"/>
        <v>33</v>
      </c>
      <c r="U22" s="13">
        <v>100</v>
      </c>
      <c r="V22" s="19">
        <f t="shared" si="10"/>
        <v>0.33</v>
      </c>
      <c r="W22" s="14" t="str">
        <f>IF(T22&gt;75%*U22,"Победитель",IF(T22&gt;50%*U22,"Призёр","Участник"))</f>
        <v>Участник</v>
      </c>
    </row>
    <row r="23" spans="1:1017" x14ac:dyDescent="0.4">
      <c r="A23" s="9">
        <v>90</v>
      </c>
      <c r="B23" s="11" t="s">
        <v>26</v>
      </c>
      <c r="C23" s="15" t="s">
        <v>120</v>
      </c>
      <c r="D23" s="15" t="s">
        <v>121</v>
      </c>
      <c r="E23" s="15" t="s">
        <v>122</v>
      </c>
      <c r="F23" s="10" t="str">
        <f t="shared" si="6"/>
        <v>Х</v>
      </c>
      <c r="G23" s="10" t="str">
        <f t="shared" si="7"/>
        <v>Р</v>
      </c>
      <c r="H23" s="10" t="str">
        <f t="shared" si="8"/>
        <v>И</v>
      </c>
      <c r="I23" s="11">
        <v>760184</v>
      </c>
      <c r="J23" s="17">
        <v>8</v>
      </c>
      <c r="K23" s="11" t="s">
        <v>123</v>
      </c>
      <c r="L23" s="11" t="s">
        <v>17</v>
      </c>
      <c r="M23" s="11">
        <v>4</v>
      </c>
      <c r="N23" s="11">
        <v>0</v>
      </c>
      <c r="O23" s="11">
        <v>0</v>
      </c>
      <c r="P23" s="11">
        <v>0</v>
      </c>
      <c r="Q23" s="11">
        <v>6</v>
      </c>
      <c r="R23" s="11">
        <v>20</v>
      </c>
      <c r="S23" s="11"/>
      <c r="T23" s="12">
        <f t="shared" si="9"/>
        <v>30</v>
      </c>
      <c r="U23" s="13">
        <v>100</v>
      </c>
      <c r="V23" s="19">
        <f t="shared" si="10"/>
        <v>0.3</v>
      </c>
      <c r="W23" s="14" t="str">
        <f t="shared" ref="W23:W24" si="11">IF(T23&gt;75%*U23,"Победитель",IF(T23&gt;50%*U23,"Призёр","Участник"))</f>
        <v>Участник</v>
      </c>
    </row>
    <row r="24" spans="1:1017" x14ac:dyDescent="0.4">
      <c r="A24" s="9">
        <v>91</v>
      </c>
      <c r="B24" s="11" t="s">
        <v>27</v>
      </c>
      <c r="C24" s="15" t="s">
        <v>131</v>
      </c>
      <c r="D24" s="15" t="s">
        <v>46</v>
      </c>
      <c r="E24" s="15" t="s">
        <v>56</v>
      </c>
      <c r="F24" s="10" t="str">
        <f t="shared" si="6"/>
        <v>Е</v>
      </c>
      <c r="G24" s="10" t="str">
        <f t="shared" si="7"/>
        <v>К</v>
      </c>
      <c r="H24" s="10" t="str">
        <f t="shared" si="8"/>
        <v>М</v>
      </c>
      <c r="I24" s="16">
        <v>760184</v>
      </c>
      <c r="J24" s="20">
        <v>8</v>
      </c>
      <c r="K24" s="18" t="s">
        <v>132</v>
      </c>
      <c r="L24" s="18" t="s">
        <v>17</v>
      </c>
      <c r="M24" s="18">
        <v>5</v>
      </c>
      <c r="N24" s="18">
        <v>0</v>
      </c>
      <c r="O24" s="18">
        <v>4</v>
      </c>
      <c r="P24" s="18">
        <v>0</v>
      </c>
      <c r="Q24" s="18">
        <v>0</v>
      </c>
      <c r="R24" s="18">
        <v>20</v>
      </c>
      <c r="S24" s="18"/>
      <c r="T24" s="12">
        <f t="shared" si="9"/>
        <v>29</v>
      </c>
      <c r="U24" s="13">
        <v>100</v>
      </c>
      <c r="V24" s="19">
        <f t="shared" si="10"/>
        <v>0.28999999999999998</v>
      </c>
      <c r="W24" s="14" t="str">
        <f t="shared" si="11"/>
        <v>Участник</v>
      </c>
    </row>
    <row r="25" spans="1:1017" x14ac:dyDescent="0.4">
      <c r="A25" s="9">
        <v>104</v>
      </c>
      <c r="B25" s="11" t="s">
        <v>27</v>
      </c>
      <c r="C25" s="15" t="s">
        <v>129</v>
      </c>
      <c r="D25" s="15" t="s">
        <v>84</v>
      </c>
      <c r="E25" s="15" t="s">
        <v>36</v>
      </c>
      <c r="F25" s="10" t="str">
        <f t="shared" si="6"/>
        <v>П</v>
      </c>
      <c r="G25" s="10" t="str">
        <f t="shared" si="7"/>
        <v>Н</v>
      </c>
      <c r="H25" s="10" t="str">
        <f t="shared" si="8"/>
        <v>Ю</v>
      </c>
      <c r="I25" s="11">
        <v>760184</v>
      </c>
      <c r="J25" s="17">
        <v>8</v>
      </c>
      <c r="K25" s="11" t="s">
        <v>130</v>
      </c>
      <c r="L25" s="11" t="s">
        <v>17</v>
      </c>
      <c r="M25" s="11">
        <v>5</v>
      </c>
      <c r="N25" s="11">
        <v>0</v>
      </c>
      <c r="O25" s="11">
        <v>1</v>
      </c>
      <c r="P25" s="11">
        <v>0</v>
      </c>
      <c r="Q25" s="11">
        <v>0</v>
      </c>
      <c r="R25" s="11">
        <v>16</v>
      </c>
      <c r="S25" s="11"/>
      <c r="T25" s="12">
        <f t="shared" ref="T25:T27" si="12">SUM(M25:S25)</f>
        <v>22</v>
      </c>
      <c r="U25" s="13">
        <v>100</v>
      </c>
      <c r="V25" s="19">
        <f t="shared" si="10"/>
        <v>0.22</v>
      </c>
      <c r="W25" s="14" t="str">
        <f t="shared" ref="W25" si="13">IF(T25&gt;75%*U25,"Победитель",IF(T25&gt;50%*U25,"Призёр","Участник"))</f>
        <v>Участник</v>
      </c>
    </row>
    <row r="26" spans="1:1017" x14ac:dyDescent="0.4">
      <c r="A26" s="9">
        <v>108</v>
      </c>
      <c r="B26" s="11" t="s">
        <v>26</v>
      </c>
      <c r="C26" s="15" t="s">
        <v>126</v>
      </c>
      <c r="D26" s="15" t="s">
        <v>127</v>
      </c>
      <c r="E26" s="15" t="s">
        <v>31</v>
      </c>
      <c r="F26" s="10" t="str">
        <f t="shared" si="6"/>
        <v>Р</v>
      </c>
      <c r="G26" s="10" t="str">
        <f t="shared" si="7"/>
        <v>В</v>
      </c>
      <c r="H26" s="10" t="str">
        <f t="shared" si="8"/>
        <v>М</v>
      </c>
      <c r="I26" s="11">
        <v>760184</v>
      </c>
      <c r="J26" s="17">
        <v>8</v>
      </c>
      <c r="K26" s="11" t="s">
        <v>128</v>
      </c>
      <c r="L26" s="11" t="s">
        <v>17</v>
      </c>
      <c r="M26" s="11">
        <v>5</v>
      </c>
      <c r="N26" s="11">
        <v>0</v>
      </c>
      <c r="O26" s="11">
        <v>0</v>
      </c>
      <c r="P26" s="11">
        <v>0</v>
      </c>
      <c r="Q26" s="11">
        <v>0</v>
      </c>
      <c r="R26" s="11">
        <v>16</v>
      </c>
      <c r="S26" s="11"/>
      <c r="T26" s="12">
        <f t="shared" si="12"/>
        <v>21</v>
      </c>
      <c r="U26" s="13">
        <v>100</v>
      </c>
      <c r="V26" s="19">
        <f t="shared" si="10"/>
        <v>0.21</v>
      </c>
      <c r="W26" s="14" t="str">
        <f>IF(T26&gt;75%*U26,"Победитель",IF(T26&gt;50%*U26,"Призёр","Участник"))</f>
        <v>Участник</v>
      </c>
    </row>
    <row r="27" spans="1:1017" x14ac:dyDescent="0.4">
      <c r="A27" s="9">
        <v>115</v>
      </c>
      <c r="B27" s="11" t="s">
        <v>27</v>
      </c>
      <c r="C27" s="15" t="s">
        <v>124</v>
      </c>
      <c r="D27" s="15" t="s">
        <v>50</v>
      </c>
      <c r="E27" s="15" t="s">
        <v>35</v>
      </c>
      <c r="F27" s="10" t="str">
        <f t="shared" si="6"/>
        <v>С</v>
      </c>
      <c r="G27" s="10" t="str">
        <f t="shared" si="7"/>
        <v>Д</v>
      </c>
      <c r="H27" s="10" t="str">
        <f t="shared" si="8"/>
        <v>А</v>
      </c>
      <c r="I27" s="11">
        <v>760184</v>
      </c>
      <c r="J27" s="17">
        <v>8</v>
      </c>
      <c r="K27" s="11" t="s">
        <v>125</v>
      </c>
      <c r="L27" s="11" t="s">
        <v>17</v>
      </c>
      <c r="M27" s="11">
        <v>5</v>
      </c>
      <c r="N27" s="11">
        <v>0</v>
      </c>
      <c r="O27" s="11">
        <v>0</v>
      </c>
      <c r="P27" s="11">
        <v>0</v>
      </c>
      <c r="Q27" s="11">
        <v>4</v>
      </c>
      <c r="R27" s="11">
        <v>10</v>
      </c>
      <c r="S27" s="11"/>
      <c r="T27" s="12">
        <f t="shared" si="12"/>
        <v>19</v>
      </c>
      <c r="U27" s="13">
        <v>100</v>
      </c>
      <c r="V27" s="19">
        <f t="shared" si="10"/>
        <v>0.19</v>
      </c>
      <c r="W27" s="14" t="str">
        <f t="shared" ref="W27" si="14">IF(T27&gt;75%*U27,"Победитель",IF(T27&gt;50%*U27,"Призёр","Участник"))</f>
        <v>Участник</v>
      </c>
    </row>
    <row r="28" spans="1:1017" x14ac:dyDescent="0.4">
      <c r="A28" s="9">
        <v>172</v>
      </c>
      <c r="B28" s="11" t="s">
        <v>26</v>
      </c>
      <c r="C28" s="15" t="s">
        <v>151</v>
      </c>
      <c r="D28" s="15" t="s">
        <v>152</v>
      </c>
      <c r="E28" s="15" t="s">
        <v>153</v>
      </c>
      <c r="F28" s="10" t="str">
        <f t="shared" ref="F28:F37" si="15">LEFT(C28,1)</f>
        <v>М</v>
      </c>
      <c r="G28" s="10" t="str">
        <f t="shared" ref="G28:G37" si="16">LEFT(D28,1)</f>
        <v>И</v>
      </c>
      <c r="H28" s="10" t="str">
        <f t="shared" ref="H28:H37" si="17">LEFT(E28,1)</f>
        <v>Н</v>
      </c>
      <c r="I28" s="18">
        <v>760184</v>
      </c>
      <c r="J28" s="17">
        <v>9</v>
      </c>
      <c r="K28" s="11" t="s">
        <v>70</v>
      </c>
      <c r="L28" s="18" t="s">
        <v>17</v>
      </c>
      <c r="M28" s="18">
        <v>8</v>
      </c>
      <c r="N28" s="18">
        <v>4</v>
      </c>
      <c r="O28" s="18">
        <v>12</v>
      </c>
      <c r="P28" s="18">
        <v>6</v>
      </c>
      <c r="Q28" s="18">
        <v>16</v>
      </c>
      <c r="R28" s="18">
        <v>16</v>
      </c>
      <c r="S28" s="18"/>
      <c r="T28" s="12">
        <f t="shared" ref="T28:T37" si="18">SUM(M28:S28)</f>
        <v>62</v>
      </c>
      <c r="U28" s="13">
        <v>100</v>
      </c>
      <c r="V28" s="19">
        <f t="shared" ref="V28:V37" si="19">T28/U28</f>
        <v>0.62</v>
      </c>
      <c r="W28" s="28" t="str">
        <f t="shared" ref="W28:W37" si="20">IF(T28&gt;75%*U28,"Победитель",IF(T28&gt;50%*U28,"Призёр","Участник"))</f>
        <v>Призёр</v>
      </c>
    </row>
    <row r="29" spans="1:1017" x14ac:dyDescent="0.4">
      <c r="A29" s="9">
        <v>173</v>
      </c>
      <c r="B29" s="11" t="s">
        <v>26</v>
      </c>
      <c r="C29" s="15" t="s">
        <v>154</v>
      </c>
      <c r="D29" s="15" t="s">
        <v>24</v>
      </c>
      <c r="E29" s="15" t="s">
        <v>155</v>
      </c>
      <c r="F29" s="10" t="str">
        <f t="shared" si="15"/>
        <v>П</v>
      </c>
      <c r="G29" s="10" t="str">
        <f t="shared" si="16"/>
        <v>А</v>
      </c>
      <c r="H29" s="10" t="str">
        <f t="shared" si="17"/>
        <v>Д</v>
      </c>
      <c r="I29" s="11">
        <v>760184</v>
      </c>
      <c r="J29" s="17">
        <v>9</v>
      </c>
      <c r="K29" s="11" t="s">
        <v>156</v>
      </c>
      <c r="L29" s="18" t="s">
        <v>17</v>
      </c>
      <c r="M29" s="11">
        <v>8</v>
      </c>
      <c r="N29" s="11">
        <v>8</v>
      </c>
      <c r="O29" s="11">
        <v>12</v>
      </c>
      <c r="P29" s="11">
        <v>3</v>
      </c>
      <c r="Q29" s="11">
        <v>17</v>
      </c>
      <c r="R29" s="11">
        <v>14</v>
      </c>
      <c r="S29" s="11"/>
      <c r="T29" s="12">
        <f t="shared" si="18"/>
        <v>62</v>
      </c>
      <c r="U29" s="13">
        <v>100</v>
      </c>
      <c r="V29" s="19">
        <f t="shared" si="19"/>
        <v>0.62</v>
      </c>
      <c r="W29" s="28" t="str">
        <f t="shared" si="20"/>
        <v>Призёр</v>
      </c>
    </row>
    <row r="30" spans="1:1017" x14ac:dyDescent="0.4">
      <c r="A30" s="9">
        <v>175</v>
      </c>
      <c r="B30" s="11" t="s">
        <v>26</v>
      </c>
      <c r="C30" s="15" t="s">
        <v>159</v>
      </c>
      <c r="D30" s="15" t="s">
        <v>25</v>
      </c>
      <c r="E30" s="15" t="s">
        <v>41</v>
      </c>
      <c r="F30" s="10" t="str">
        <f t="shared" si="15"/>
        <v>А</v>
      </c>
      <c r="G30" s="10" t="str">
        <f t="shared" si="16"/>
        <v>Д</v>
      </c>
      <c r="H30" s="10" t="str">
        <f t="shared" si="17"/>
        <v>А</v>
      </c>
      <c r="I30" s="18">
        <v>760184</v>
      </c>
      <c r="J30" s="17">
        <v>9</v>
      </c>
      <c r="K30" s="11" t="s">
        <v>82</v>
      </c>
      <c r="L30" s="18" t="s">
        <v>17</v>
      </c>
      <c r="M30" s="18">
        <v>8</v>
      </c>
      <c r="N30" s="18">
        <v>4</v>
      </c>
      <c r="O30" s="18">
        <v>9</v>
      </c>
      <c r="P30" s="18">
        <v>3</v>
      </c>
      <c r="Q30" s="18">
        <v>16</v>
      </c>
      <c r="R30" s="18">
        <v>16</v>
      </c>
      <c r="S30" s="18"/>
      <c r="T30" s="12">
        <f t="shared" si="18"/>
        <v>56</v>
      </c>
      <c r="U30" s="13">
        <v>100</v>
      </c>
      <c r="V30" s="19">
        <f t="shared" si="19"/>
        <v>0.56000000000000005</v>
      </c>
      <c r="W30" s="28" t="str">
        <f t="shared" si="20"/>
        <v>Призёр</v>
      </c>
    </row>
    <row r="31" spans="1:1017" x14ac:dyDescent="0.4">
      <c r="A31" s="9">
        <v>176</v>
      </c>
      <c r="B31" s="11" t="s">
        <v>26</v>
      </c>
      <c r="C31" s="15" t="s">
        <v>147</v>
      </c>
      <c r="D31" s="15" t="s">
        <v>80</v>
      </c>
      <c r="E31" s="15" t="s">
        <v>30</v>
      </c>
      <c r="F31" s="10" t="str">
        <f t="shared" si="15"/>
        <v>П</v>
      </c>
      <c r="G31" s="10" t="str">
        <f t="shared" si="16"/>
        <v>К</v>
      </c>
      <c r="H31" s="10" t="str">
        <f t="shared" si="17"/>
        <v>А</v>
      </c>
      <c r="I31" s="11">
        <v>760184</v>
      </c>
      <c r="J31" s="17">
        <v>9</v>
      </c>
      <c r="K31" s="11" t="s">
        <v>86</v>
      </c>
      <c r="L31" s="11" t="s">
        <v>17</v>
      </c>
      <c r="M31" s="11">
        <v>8</v>
      </c>
      <c r="N31" s="11">
        <v>8</v>
      </c>
      <c r="O31" s="11">
        <v>9</v>
      </c>
      <c r="P31" s="11">
        <v>6</v>
      </c>
      <c r="Q31" s="11">
        <v>15</v>
      </c>
      <c r="R31" s="11">
        <v>10</v>
      </c>
      <c r="S31" s="11"/>
      <c r="T31" s="12">
        <f t="shared" si="18"/>
        <v>56</v>
      </c>
      <c r="U31" s="13">
        <v>100</v>
      </c>
      <c r="V31" s="19">
        <f t="shared" si="19"/>
        <v>0.56000000000000005</v>
      </c>
      <c r="W31" s="28" t="str">
        <f t="shared" si="20"/>
        <v>Призёр</v>
      </c>
    </row>
    <row r="32" spans="1:1017" x14ac:dyDescent="0.4">
      <c r="A32" s="9">
        <v>177</v>
      </c>
      <c r="B32" s="11" t="s">
        <v>26</v>
      </c>
      <c r="C32" s="15" t="s">
        <v>157</v>
      </c>
      <c r="D32" s="15" t="s">
        <v>38</v>
      </c>
      <c r="E32" s="15" t="s">
        <v>88</v>
      </c>
      <c r="F32" s="10" t="str">
        <f t="shared" si="15"/>
        <v>К</v>
      </c>
      <c r="G32" s="10" t="str">
        <f t="shared" si="16"/>
        <v>В</v>
      </c>
      <c r="H32" s="10" t="str">
        <f t="shared" si="17"/>
        <v>А</v>
      </c>
      <c r="I32" s="18">
        <v>760184</v>
      </c>
      <c r="J32" s="17">
        <v>9</v>
      </c>
      <c r="K32" s="11" t="s">
        <v>79</v>
      </c>
      <c r="L32" s="18" t="s">
        <v>17</v>
      </c>
      <c r="M32" s="18">
        <v>8</v>
      </c>
      <c r="N32" s="18">
        <v>8</v>
      </c>
      <c r="O32" s="18">
        <v>9</v>
      </c>
      <c r="P32" s="18">
        <v>0</v>
      </c>
      <c r="Q32" s="18">
        <v>15</v>
      </c>
      <c r="R32" s="18">
        <v>14</v>
      </c>
      <c r="S32" s="18"/>
      <c r="T32" s="12">
        <f t="shared" si="18"/>
        <v>54</v>
      </c>
      <c r="U32" s="13">
        <v>100</v>
      </c>
      <c r="V32" s="19">
        <f t="shared" si="19"/>
        <v>0.54</v>
      </c>
      <c r="W32" s="28" t="str">
        <f t="shared" si="20"/>
        <v>Призёр</v>
      </c>
    </row>
    <row r="33" spans="1:23" x14ac:dyDescent="0.4">
      <c r="A33" s="9">
        <v>178</v>
      </c>
      <c r="B33" s="11" t="s">
        <v>27</v>
      </c>
      <c r="C33" s="15" t="s">
        <v>143</v>
      </c>
      <c r="D33" s="15" t="s">
        <v>46</v>
      </c>
      <c r="E33" s="15" t="s">
        <v>65</v>
      </c>
      <c r="F33" s="10" t="str">
        <f t="shared" si="15"/>
        <v>Л</v>
      </c>
      <c r="G33" s="10" t="str">
        <f t="shared" si="16"/>
        <v>К</v>
      </c>
      <c r="H33" s="10" t="str">
        <f t="shared" si="17"/>
        <v>Е</v>
      </c>
      <c r="I33" s="11">
        <v>760184</v>
      </c>
      <c r="J33" s="17">
        <v>9</v>
      </c>
      <c r="K33" s="11" t="s">
        <v>144</v>
      </c>
      <c r="L33" s="11" t="s">
        <v>17</v>
      </c>
      <c r="M33" s="11">
        <v>8</v>
      </c>
      <c r="N33" s="11">
        <v>6</v>
      </c>
      <c r="O33" s="11">
        <v>9</v>
      </c>
      <c r="P33" s="11">
        <v>6</v>
      </c>
      <c r="Q33" s="11">
        <v>15</v>
      </c>
      <c r="R33" s="11">
        <v>10</v>
      </c>
      <c r="S33" s="11"/>
      <c r="T33" s="12">
        <f t="shared" si="18"/>
        <v>54</v>
      </c>
      <c r="U33" s="13">
        <v>100</v>
      </c>
      <c r="V33" s="19">
        <f t="shared" si="19"/>
        <v>0.54</v>
      </c>
      <c r="W33" s="28" t="str">
        <f t="shared" si="20"/>
        <v>Призёр</v>
      </c>
    </row>
    <row r="34" spans="1:23" x14ac:dyDescent="0.4">
      <c r="A34" s="9">
        <v>179</v>
      </c>
      <c r="B34" s="11" t="s">
        <v>26</v>
      </c>
      <c r="C34" s="15" t="s">
        <v>49</v>
      </c>
      <c r="D34" s="15" t="s">
        <v>58</v>
      </c>
      <c r="E34" s="15" t="s">
        <v>41</v>
      </c>
      <c r="F34" s="10" t="str">
        <f t="shared" si="15"/>
        <v>М</v>
      </c>
      <c r="G34" s="10" t="str">
        <f t="shared" si="16"/>
        <v>С</v>
      </c>
      <c r="H34" s="10" t="str">
        <f t="shared" si="17"/>
        <v>А</v>
      </c>
      <c r="I34" s="18">
        <v>760184</v>
      </c>
      <c r="J34" s="17">
        <v>9</v>
      </c>
      <c r="K34" s="11" t="s">
        <v>150</v>
      </c>
      <c r="L34" s="18" t="s">
        <v>17</v>
      </c>
      <c r="M34" s="18">
        <v>8</v>
      </c>
      <c r="N34" s="18">
        <v>6</v>
      </c>
      <c r="O34" s="18">
        <v>12</v>
      </c>
      <c r="P34" s="18">
        <v>3</v>
      </c>
      <c r="Q34" s="18">
        <v>14</v>
      </c>
      <c r="R34" s="18">
        <v>11</v>
      </c>
      <c r="S34" s="18"/>
      <c r="T34" s="12">
        <f t="shared" si="18"/>
        <v>54</v>
      </c>
      <c r="U34" s="13">
        <v>100</v>
      </c>
      <c r="V34" s="19">
        <f t="shared" si="19"/>
        <v>0.54</v>
      </c>
      <c r="W34" s="28" t="str">
        <f t="shared" si="20"/>
        <v>Призёр</v>
      </c>
    </row>
    <row r="35" spans="1:23" x14ac:dyDescent="0.4">
      <c r="A35" s="9">
        <v>182</v>
      </c>
      <c r="B35" s="11" t="s">
        <v>26</v>
      </c>
      <c r="C35" s="15" t="s">
        <v>145</v>
      </c>
      <c r="D35" s="15" t="s">
        <v>80</v>
      </c>
      <c r="E35" s="15" t="s">
        <v>31</v>
      </c>
      <c r="F35" s="10" t="str">
        <f t="shared" si="15"/>
        <v>У</v>
      </c>
      <c r="G35" s="10" t="str">
        <f t="shared" si="16"/>
        <v>К</v>
      </c>
      <c r="H35" s="10" t="str">
        <f t="shared" si="17"/>
        <v>М</v>
      </c>
      <c r="I35" s="11">
        <v>760184</v>
      </c>
      <c r="J35" s="17">
        <v>9</v>
      </c>
      <c r="K35" s="11" t="s">
        <v>146</v>
      </c>
      <c r="L35" s="11" t="s">
        <v>17</v>
      </c>
      <c r="M35" s="11">
        <v>8</v>
      </c>
      <c r="N35" s="11">
        <v>8</v>
      </c>
      <c r="O35" s="11">
        <v>6</v>
      </c>
      <c r="P35" s="11">
        <v>6</v>
      </c>
      <c r="Q35" s="11">
        <v>15</v>
      </c>
      <c r="R35" s="11">
        <v>10</v>
      </c>
      <c r="S35" s="11"/>
      <c r="T35" s="12">
        <f t="shared" si="18"/>
        <v>53</v>
      </c>
      <c r="U35" s="13">
        <v>100</v>
      </c>
      <c r="V35" s="19">
        <f t="shared" si="19"/>
        <v>0.53</v>
      </c>
      <c r="W35" s="28" t="str">
        <f t="shared" si="20"/>
        <v>Призёр</v>
      </c>
    </row>
    <row r="36" spans="1:23" x14ac:dyDescent="0.4">
      <c r="A36" s="9">
        <v>183</v>
      </c>
      <c r="B36" s="11" t="s">
        <v>26</v>
      </c>
      <c r="C36" s="15" t="s">
        <v>158</v>
      </c>
      <c r="D36" s="15" t="s">
        <v>64</v>
      </c>
      <c r="E36" s="15" t="s">
        <v>29</v>
      </c>
      <c r="F36" s="10" t="str">
        <f t="shared" si="15"/>
        <v>М</v>
      </c>
      <c r="G36" s="10" t="str">
        <f t="shared" si="16"/>
        <v>К</v>
      </c>
      <c r="H36" s="10" t="str">
        <f t="shared" si="17"/>
        <v>С</v>
      </c>
      <c r="I36" s="11">
        <v>760184</v>
      </c>
      <c r="J36" s="17">
        <v>9</v>
      </c>
      <c r="K36" s="11" t="s">
        <v>81</v>
      </c>
      <c r="L36" s="18" t="s">
        <v>17</v>
      </c>
      <c r="M36" s="11">
        <v>0</v>
      </c>
      <c r="N36" s="11">
        <v>8</v>
      </c>
      <c r="O36" s="11">
        <v>12</v>
      </c>
      <c r="P36" s="11">
        <v>3</v>
      </c>
      <c r="Q36" s="11">
        <v>16</v>
      </c>
      <c r="R36" s="11">
        <v>10</v>
      </c>
      <c r="S36" s="11"/>
      <c r="T36" s="12">
        <f t="shared" si="18"/>
        <v>49</v>
      </c>
      <c r="U36" s="13">
        <v>100</v>
      </c>
      <c r="V36" s="19">
        <f t="shared" si="19"/>
        <v>0.49</v>
      </c>
      <c r="W36" s="14" t="str">
        <f t="shared" si="20"/>
        <v>Участник</v>
      </c>
    </row>
    <row r="37" spans="1:23" x14ac:dyDescent="0.4">
      <c r="A37" s="9">
        <v>184</v>
      </c>
      <c r="B37" s="11" t="s">
        <v>26</v>
      </c>
      <c r="C37" s="15" t="s">
        <v>148</v>
      </c>
      <c r="D37" s="15" t="s">
        <v>53</v>
      </c>
      <c r="E37" s="15" t="s">
        <v>68</v>
      </c>
      <c r="F37" s="10" t="str">
        <f t="shared" si="15"/>
        <v>Ш</v>
      </c>
      <c r="G37" s="10" t="str">
        <f t="shared" si="16"/>
        <v>Э</v>
      </c>
      <c r="H37" s="10" t="str">
        <f t="shared" si="17"/>
        <v>М</v>
      </c>
      <c r="I37" s="11">
        <v>760184</v>
      </c>
      <c r="J37" s="17">
        <v>9</v>
      </c>
      <c r="K37" s="11" t="s">
        <v>149</v>
      </c>
      <c r="L37" s="11" t="s">
        <v>17</v>
      </c>
      <c r="M37" s="11">
        <v>8</v>
      </c>
      <c r="N37" s="11">
        <v>4</v>
      </c>
      <c r="O37" s="11">
        <v>9</v>
      </c>
      <c r="P37" s="11">
        <v>3</v>
      </c>
      <c r="Q37" s="11">
        <v>12</v>
      </c>
      <c r="R37" s="11">
        <v>13</v>
      </c>
      <c r="S37" s="11"/>
      <c r="T37" s="12">
        <f t="shared" si="18"/>
        <v>49</v>
      </c>
      <c r="U37" s="13">
        <v>100</v>
      </c>
      <c r="V37" s="19">
        <f t="shared" si="19"/>
        <v>0.49</v>
      </c>
      <c r="W37" s="14" t="str">
        <f t="shared" si="20"/>
        <v>Участник</v>
      </c>
    </row>
    <row r="38" spans="1:23" x14ac:dyDescent="0.4">
      <c r="A38" s="9">
        <v>289</v>
      </c>
      <c r="B38" s="11" t="s">
        <v>27</v>
      </c>
      <c r="C38" s="15" t="s">
        <v>179</v>
      </c>
      <c r="D38" s="15" t="s">
        <v>33</v>
      </c>
      <c r="E38" s="15" t="s">
        <v>78</v>
      </c>
      <c r="F38" s="10" t="str">
        <f t="shared" ref="F38:F47" si="21">LEFT(C38,1)</f>
        <v>П</v>
      </c>
      <c r="G38" s="10" t="str">
        <f t="shared" ref="G38:G47" si="22">LEFT(D38,1)</f>
        <v>Е</v>
      </c>
      <c r="H38" s="10" t="str">
        <f t="shared" ref="H38:H47" si="23">LEFT(E38,1)</f>
        <v>П</v>
      </c>
      <c r="I38" s="11">
        <v>760184</v>
      </c>
      <c r="J38" s="17">
        <v>10</v>
      </c>
      <c r="K38" s="11" t="s">
        <v>180</v>
      </c>
      <c r="L38" s="11" t="s">
        <v>17</v>
      </c>
      <c r="M38" s="11">
        <v>5</v>
      </c>
      <c r="N38" s="11">
        <v>10</v>
      </c>
      <c r="O38" s="11">
        <v>10</v>
      </c>
      <c r="P38" s="11">
        <v>0</v>
      </c>
      <c r="Q38" s="11">
        <v>2</v>
      </c>
      <c r="R38" s="11">
        <v>6</v>
      </c>
      <c r="S38" s="11">
        <v>13</v>
      </c>
      <c r="T38" s="29">
        <f t="shared" ref="T38:T45" si="24">SUM(M38:S38)</f>
        <v>46</v>
      </c>
      <c r="U38" s="22">
        <v>100</v>
      </c>
      <c r="V38" s="19">
        <f t="shared" ref="V38:V47" si="25">T38/U38</f>
        <v>0.46</v>
      </c>
      <c r="W38" s="14" t="str">
        <f>IF(T38&gt;75%*U38,"Победитель",IF(T38&gt;50%*U38,"Призёр","Участник"))</f>
        <v>Участник</v>
      </c>
    </row>
    <row r="39" spans="1:23" x14ac:dyDescent="0.4">
      <c r="A39" s="9">
        <v>292</v>
      </c>
      <c r="B39" s="11" t="s">
        <v>26</v>
      </c>
      <c r="C39" s="15" t="s">
        <v>69</v>
      </c>
      <c r="D39" s="15" t="s">
        <v>80</v>
      </c>
      <c r="E39" s="15" t="s">
        <v>32</v>
      </c>
      <c r="F39" s="10" t="str">
        <f t="shared" si="21"/>
        <v>Р</v>
      </c>
      <c r="G39" s="10" t="str">
        <f t="shared" si="22"/>
        <v>К</v>
      </c>
      <c r="H39" s="10" t="str">
        <f t="shared" si="23"/>
        <v>А</v>
      </c>
      <c r="I39" s="11">
        <v>760184</v>
      </c>
      <c r="J39" s="17">
        <v>10</v>
      </c>
      <c r="K39" s="11" t="s">
        <v>169</v>
      </c>
      <c r="L39" s="11" t="s">
        <v>17</v>
      </c>
      <c r="M39" s="11">
        <v>6</v>
      </c>
      <c r="N39" s="11">
        <v>10</v>
      </c>
      <c r="O39" s="11">
        <v>8</v>
      </c>
      <c r="P39" s="11">
        <v>0</v>
      </c>
      <c r="Q39" s="11">
        <v>4</v>
      </c>
      <c r="R39" s="11">
        <v>6</v>
      </c>
      <c r="S39" s="11">
        <v>7</v>
      </c>
      <c r="T39" s="29">
        <f t="shared" si="24"/>
        <v>41</v>
      </c>
      <c r="U39" s="22">
        <v>100</v>
      </c>
      <c r="V39" s="19">
        <f t="shared" si="25"/>
        <v>0.41</v>
      </c>
      <c r="W39" s="14" t="str">
        <f t="shared" ref="W39:W44" si="26">IF(T39&gt;75%*U39,"Победитель",IF(T39&gt;50%*U39,"Призёр","Участник"))</f>
        <v>Участник</v>
      </c>
    </row>
    <row r="40" spans="1:23" x14ac:dyDescent="0.4">
      <c r="A40" s="9">
        <v>293</v>
      </c>
      <c r="B40" s="11" t="s">
        <v>27</v>
      </c>
      <c r="C40" s="15" t="s">
        <v>62</v>
      </c>
      <c r="D40" s="15" t="s">
        <v>72</v>
      </c>
      <c r="E40" s="15" t="s">
        <v>34</v>
      </c>
      <c r="F40" s="10" t="str">
        <f t="shared" si="21"/>
        <v>Н</v>
      </c>
      <c r="G40" s="10" t="str">
        <f t="shared" si="22"/>
        <v>И</v>
      </c>
      <c r="H40" s="10" t="str">
        <f t="shared" si="23"/>
        <v>Д</v>
      </c>
      <c r="I40" s="11">
        <v>760184</v>
      </c>
      <c r="J40" s="17">
        <v>10</v>
      </c>
      <c r="K40" s="11" t="s">
        <v>170</v>
      </c>
      <c r="L40" s="11" t="s">
        <v>17</v>
      </c>
      <c r="M40" s="11">
        <v>12</v>
      </c>
      <c r="N40" s="11">
        <v>15</v>
      </c>
      <c r="O40" s="11">
        <v>0</v>
      </c>
      <c r="P40" s="11">
        <v>0</v>
      </c>
      <c r="Q40" s="11">
        <v>4</v>
      </c>
      <c r="R40" s="11">
        <v>6</v>
      </c>
      <c r="S40" s="11">
        <v>3</v>
      </c>
      <c r="T40" s="29">
        <f t="shared" si="24"/>
        <v>40</v>
      </c>
      <c r="U40" s="22">
        <v>100</v>
      </c>
      <c r="V40" s="19">
        <f t="shared" si="25"/>
        <v>0.4</v>
      </c>
      <c r="W40" s="14" t="str">
        <f t="shared" si="26"/>
        <v>Участник</v>
      </c>
    </row>
    <row r="41" spans="1:23" x14ac:dyDescent="0.4">
      <c r="A41" s="9">
        <v>294</v>
      </c>
      <c r="B41" s="11" t="s">
        <v>27</v>
      </c>
      <c r="C41" s="15" t="s">
        <v>177</v>
      </c>
      <c r="D41" s="15" t="s">
        <v>102</v>
      </c>
      <c r="E41" s="15" t="s">
        <v>40</v>
      </c>
      <c r="F41" s="10" t="str">
        <f t="shared" si="21"/>
        <v>Р</v>
      </c>
      <c r="G41" s="10" t="str">
        <f t="shared" si="22"/>
        <v>Г</v>
      </c>
      <c r="H41" s="10" t="str">
        <f t="shared" si="23"/>
        <v>С</v>
      </c>
      <c r="I41" s="11">
        <v>760184</v>
      </c>
      <c r="J41" s="17">
        <v>10</v>
      </c>
      <c r="K41" s="11" t="s">
        <v>178</v>
      </c>
      <c r="L41" s="11" t="s">
        <v>17</v>
      </c>
      <c r="M41" s="11">
        <v>5</v>
      </c>
      <c r="N41" s="11">
        <v>8</v>
      </c>
      <c r="O41" s="11">
        <v>8</v>
      </c>
      <c r="P41" s="11">
        <v>0</v>
      </c>
      <c r="Q41" s="11">
        <v>2</v>
      </c>
      <c r="R41" s="11">
        <v>6</v>
      </c>
      <c r="S41" s="11">
        <v>11</v>
      </c>
      <c r="T41" s="29">
        <f t="shared" si="24"/>
        <v>40</v>
      </c>
      <c r="U41" s="22">
        <v>100</v>
      </c>
      <c r="V41" s="19">
        <f t="shared" si="25"/>
        <v>0.4</v>
      </c>
      <c r="W41" s="14" t="str">
        <f t="shared" si="26"/>
        <v>Участник</v>
      </c>
    </row>
    <row r="42" spans="1:23" x14ac:dyDescent="0.4">
      <c r="A42" s="9">
        <v>295</v>
      </c>
      <c r="B42" s="11" t="s">
        <v>27</v>
      </c>
      <c r="C42" s="15" t="s">
        <v>173</v>
      </c>
      <c r="D42" s="15" t="s">
        <v>46</v>
      </c>
      <c r="E42" s="15" t="s">
        <v>77</v>
      </c>
      <c r="F42" s="10" t="str">
        <f t="shared" si="21"/>
        <v>Г</v>
      </c>
      <c r="G42" s="10" t="str">
        <f t="shared" si="22"/>
        <v>К</v>
      </c>
      <c r="H42" s="10" t="str">
        <f t="shared" si="23"/>
        <v>О</v>
      </c>
      <c r="I42" s="11">
        <v>760184</v>
      </c>
      <c r="J42" s="17">
        <v>10</v>
      </c>
      <c r="K42" s="11" t="s">
        <v>174</v>
      </c>
      <c r="L42" s="11" t="s">
        <v>17</v>
      </c>
      <c r="M42" s="11">
        <v>9</v>
      </c>
      <c r="N42" s="11">
        <v>10</v>
      </c>
      <c r="O42" s="11">
        <v>8</v>
      </c>
      <c r="P42" s="11">
        <v>0</v>
      </c>
      <c r="Q42" s="11">
        <v>0</v>
      </c>
      <c r="R42" s="11">
        <v>6</v>
      </c>
      <c r="S42" s="11">
        <v>6</v>
      </c>
      <c r="T42" s="29">
        <f t="shared" si="24"/>
        <v>39</v>
      </c>
      <c r="U42" s="22">
        <v>100</v>
      </c>
      <c r="V42" s="19">
        <f t="shared" si="25"/>
        <v>0.39</v>
      </c>
      <c r="W42" s="14" t="str">
        <f t="shared" si="26"/>
        <v>Участник</v>
      </c>
    </row>
    <row r="43" spans="1:23" x14ac:dyDescent="0.4">
      <c r="A43" s="9">
        <v>297</v>
      </c>
      <c r="B43" s="11" t="s">
        <v>27</v>
      </c>
      <c r="C43" s="15" t="s">
        <v>171</v>
      </c>
      <c r="D43" s="15" t="s">
        <v>63</v>
      </c>
      <c r="E43" s="15" t="s">
        <v>40</v>
      </c>
      <c r="F43" s="10" t="str">
        <f t="shared" si="21"/>
        <v>К</v>
      </c>
      <c r="G43" s="10" t="str">
        <f t="shared" si="22"/>
        <v>М</v>
      </c>
      <c r="H43" s="10" t="str">
        <f t="shared" si="23"/>
        <v>С</v>
      </c>
      <c r="I43" s="11">
        <v>760184</v>
      </c>
      <c r="J43" s="17">
        <v>10</v>
      </c>
      <c r="K43" s="11" t="s">
        <v>172</v>
      </c>
      <c r="L43" s="11" t="s">
        <v>17</v>
      </c>
      <c r="M43" s="11">
        <v>12</v>
      </c>
      <c r="N43" s="11">
        <v>15</v>
      </c>
      <c r="O43" s="11">
        <v>0</v>
      </c>
      <c r="P43" s="11">
        <v>0</v>
      </c>
      <c r="Q43" s="11">
        <v>4</v>
      </c>
      <c r="R43" s="11">
        <v>4</v>
      </c>
      <c r="S43" s="11">
        <v>1</v>
      </c>
      <c r="T43" s="29">
        <f t="shared" si="24"/>
        <v>36</v>
      </c>
      <c r="U43" s="22">
        <v>100</v>
      </c>
      <c r="V43" s="19">
        <f t="shared" si="25"/>
        <v>0.36</v>
      </c>
      <c r="W43" s="14" t="str">
        <f t="shared" si="26"/>
        <v>Участник</v>
      </c>
    </row>
    <row r="44" spans="1:23" x14ac:dyDescent="0.4">
      <c r="A44" s="9">
        <v>298</v>
      </c>
      <c r="B44" s="11" t="s">
        <v>26</v>
      </c>
      <c r="C44" s="15" t="s">
        <v>166</v>
      </c>
      <c r="D44" s="15" t="s">
        <v>59</v>
      </c>
      <c r="E44" s="15" t="s">
        <v>167</v>
      </c>
      <c r="F44" s="10" t="str">
        <f t="shared" si="21"/>
        <v>Л</v>
      </c>
      <c r="G44" s="10" t="str">
        <f t="shared" si="22"/>
        <v>А</v>
      </c>
      <c r="H44" s="10" t="str">
        <f t="shared" si="23"/>
        <v>В</v>
      </c>
      <c r="I44" s="11">
        <v>760184</v>
      </c>
      <c r="J44" s="17">
        <v>10</v>
      </c>
      <c r="K44" s="11" t="s">
        <v>168</v>
      </c>
      <c r="L44" s="11" t="s">
        <v>17</v>
      </c>
      <c r="M44" s="11">
        <v>6</v>
      </c>
      <c r="N44" s="11">
        <v>5</v>
      </c>
      <c r="O44" s="11">
        <v>8</v>
      </c>
      <c r="P44" s="11">
        <v>0</v>
      </c>
      <c r="Q44" s="11">
        <v>4</v>
      </c>
      <c r="R44" s="11">
        <v>6</v>
      </c>
      <c r="S44" s="11">
        <v>7</v>
      </c>
      <c r="T44" s="29">
        <f t="shared" si="24"/>
        <v>36</v>
      </c>
      <c r="U44" s="22">
        <v>100</v>
      </c>
      <c r="V44" s="19">
        <f t="shared" si="25"/>
        <v>0.36</v>
      </c>
      <c r="W44" s="14" t="str">
        <f t="shared" si="26"/>
        <v>Участник</v>
      </c>
    </row>
    <row r="45" spans="1:23" x14ac:dyDescent="0.4">
      <c r="A45" s="9">
        <v>300</v>
      </c>
      <c r="B45" s="11" t="s">
        <v>27</v>
      </c>
      <c r="C45" s="15" t="s">
        <v>175</v>
      </c>
      <c r="D45" s="15" t="s">
        <v>85</v>
      </c>
      <c r="E45" s="15" t="s">
        <v>78</v>
      </c>
      <c r="F45" s="10" t="str">
        <f t="shared" si="21"/>
        <v>Г</v>
      </c>
      <c r="G45" s="10" t="str">
        <f t="shared" si="22"/>
        <v>И</v>
      </c>
      <c r="H45" s="10" t="str">
        <f t="shared" si="23"/>
        <v>П</v>
      </c>
      <c r="I45" s="11">
        <v>760184</v>
      </c>
      <c r="J45" s="17">
        <v>10</v>
      </c>
      <c r="K45" s="11" t="s">
        <v>176</v>
      </c>
      <c r="L45" s="11" t="s">
        <v>17</v>
      </c>
      <c r="M45" s="11">
        <v>8</v>
      </c>
      <c r="N45" s="11">
        <v>10</v>
      </c>
      <c r="O45" s="11">
        <v>2</v>
      </c>
      <c r="P45" s="11">
        <v>0</v>
      </c>
      <c r="Q45" s="11">
        <v>2</v>
      </c>
      <c r="R45" s="11">
        <v>6</v>
      </c>
      <c r="S45" s="11">
        <v>6</v>
      </c>
      <c r="T45" s="29">
        <f t="shared" si="24"/>
        <v>34</v>
      </c>
      <c r="U45" s="22">
        <v>100</v>
      </c>
      <c r="V45" s="19">
        <f t="shared" si="25"/>
        <v>0.34</v>
      </c>
      <c r="W45" s="14" t="str">
        <f t="shared" ref="W45:W47" si="27">IF(T45&gt;75%*U45,"Победитель",IF(T45&gt;50%*U45,"Призёр","Участник"))</f>
        <v>Участник</v>
      </c>
    </row>
    <row r="46" spans="1:23" x14ac:dyDescent="0.4">
      <c r="A46" s="9">
        <v>303</v>
      </c>
      <c r="B46" s="11" t="s">
        <v>27</v>
      </c>
      <c r="C46" s="15" t="s">
        <v>162</v>
      </c>
      <c r="D46" s="15" t="s">
        <v>163</v>
      </c>
      <c r="E46" s="15" t="s">
        <v>164</v>
      </c>
      <c r="F46" s="10" t="str">
        <f t="shared" si="21"/>
        <v>К</v>
      </c>
      <c r="G46" s="10" t="str">
        <f t="shared" si="22"/>
        <v>П</v>
      </c>
      <c r="H46" s="10" t="str">
        <f t="shared" si="23"/>
        <v>Ф</v>
      </c>
      <c r="I46" s="18">
        <v>760184</v>
      </c>
      <c r="J46" s="17">
        <v>10</v>
      </c>
      <c r="K46" s="11" t="s">
        <v>165</v>
      </c>
      <c r="L46" s="18" t="s">
        <v>17</v>
      </c>
      <c r="M46" s="18">
        <v>3</v>
      </c>
      <c r="N46" s="18">
        <v>2</v>
      </c>
      <c r="O46" s="18">
        <v>8</v>
      </c>
      <c r="P46" s="18">
        <v>0</v>
      </c>
      <c r="Q46" s="18">
        <v>1</v>
      </c>
      <c r="R46" s="18">
        <v>8</v>
      </c>
      <c r="S46" s="18">
        <v>6</v>
      </c>
      <c r="T46" s="29">
        <f t="shared" ref="T46:T47" si="28">SUM(M46:S46)</f>
        <v>28</v>
      </c>
      <c r="U46" s="22">
        <v>100</v>
      </c>
      <c r="V46" s="19">
        <f t="shared" si="25"/>
        <v>0.28000000000000003</v>
      </c>
      <c r="W46" s="14" t="str">
        <f t="shared" si="27"/>
        <v>Участник</v>
      </c>
    </row>
    <row r="47" spans="1:23" x14ac:dyDescent="0.4">
      <c r="A47" s="9">
        <v>307</v>
      </c>
      <c r="B47" s="11" t="s">
        <v>27</v>
      </c>
      <c r="C47" s="15" t="s">
        <v>160</v>
      </c>
      <c r="D47" s="15" t="s">
        <v>43</v>
      </c>
      <c r="E47" s="15" t="s">
        <v>61</v>
      </c>
      <c r="F47" s="10" t="str">
        <f t="shared" si="21"/>
        <v>П</v>
      </c>
      <c r="G47" s="10" t="str">
        <f t="shared" si="22"/>
        <v>Н</v>
      </c>
      <c r="H47" s="10" t="str">
        <f t="shared" si="23"/>
        <v>В</v>
      </c>
      <c r="I47" s="11">
        <v>760184</v>
      </c>
      <c r="J47" s="17">
        <v>10</v>
      </c>
      <c r="K47" s="11" t="s">
        <v>161</v>
      </c>
      <c r="L47" s="11" t="s">
        <v>17</v>
      </c>
      <c r="M47" s="11">
        <v>5</v>
      </c>
      <c r="N47" s="11">
        <v>0</v>
      </c>
      <c r="O47" s="11">
        <v>6</v>
      </c>
      <c r="P47" s="11">
        <v>0</v>
      </c>
      <c r="Q47" s="11">
        <v>3</v>
      </c>
      <c r="R47" s="11">
        <v>6</v>
      </c>
      <c r="S47" s="11">
        <v>5</v>
      </c>
      <c r="T47" s="29">
        <f t="shared" si="28"/>
        <v>25</v>
      </c>
      <c r="U47" s="22">
        <v>100</v>
      </c>
      <c r="V47" s="19">
        <f t="shared" si="25"/>
        <v>0.25</v>
      </c>
      <c r="W47" s="14" t="str">
        <f t="shared" si="27"/>
        <v>Участник</v>
      </c>
    </row>
    <row r="48" spans="1:23" x14ac:dyDescent="0.4">
      <c r="A48" s="9">
        <v>331</v>
      </c>
      <c r="B48" s="11" t="s">
        <v>27</v>
      </c>
      <c r="C48" s="15" t="s">
        <v>196</v>
      </c>
      <c r="D48" s="15" t="s">
        <v>50</v>
      </c>
      <c r="E48" s="15" t="s">
        <v>47</v>
      </c>
      <c r="F48" s="10" t="str">
        <f t="shared" ref="F48:F57" si="29">LEFT(C48,1)</f>
        <v>Н</v>
      </c>
      <c r="G48" s="10" t="str">
        <f t="shared" ref="G48:G57" si="30">LEFT(D48,1)</f>
        <v>Д</v>
      </c>
      <c r="H48" s="10" t="str">
        <f t="shared" ref="H48:H57" si="31">LEFT(E48,1)</f>
        <v>А</v>
      </c>
      <c r="I48" s="11">
        <v>760184</v>
      </c>
      <c r="J48" s="17">
        <v>11</v>
      </c>
      <c r="K48" s="11" t="s">
        <v>197</v>
      </c>
      <c r="L48" s="11" t="s">
        <v>17</v>
      </c>
      <c r="M48" s="11">
        <v>3</v>
      </c>
      <c r="N48" s="11">
        <v>0</v>
      </c>
      <c r="O48" s="11">
        <v>10</v>
      </c>
      <c r="P48" s="11">
        <v>4</v>
      </c>
      <c r="Q48" s="11">
        <v>0</v>
      </c>
      <c r="R48" s="11">
        <v>6</v>
      </c>
      <c r="S48" s="11">
        <v>23</v>
      </c>
      <c r="T48" s="29">
        <f>SUM(M48:S48)</f>
        <v>46</v>
      </c>
      <c r="U48" s="22">
        <v>100</v>
      </c>
      <c r="V48" s="19">
        <f t="shared" ref="V48:V57" si="32">T48/U48</f>
        <v>0.46</v>
      </c>
      <c r="W48" s="14" t="str">
        <f t="shared" ref="W48:W57" si="33">IF(T48&gt;75%*U48,"Победитель",IF(T48&gt;50%*U48,"Призёр","Участник"))</f>
        <v>Участник</v>
      </c>
    </row>
    <row r="49" spans="1:23" x14ac:dyDescent="0.4">
      <c r="A49" s="9">
        <v>334</v>
      </c>
      <c r="B49" s="11" t="s">
        <v>27</v>
      </c>
      <c r="C49" s="15" t="s">
        <v>190</v>
      </c>
      <c r="D49" s="15" t="s">
        <v>46</v>
      </c>
      <c r="E49" s="15" t="s">
        <v>40</v>
      </c>
      <c r="F49" s="10" t="str">
        <f t="shared" si="29"/>
        <v>Д</v>
      </c>
      <c r="G49" s="10" t="str">
        <f t="shared" si="30"/>
        <v>К</v>
      </c>
      <c r="H49" s="10" t="str">
        <f t="shared" si="31"/>
        <v>С</v>
      </c>
      <c r="I49" s="11">
        <v>760184</v>
      </c>
      <c r="J49" s="17">
        <v>11</v>
      </c>
      <c r="K49" s="11" t="s">
        <v>191</v>
      </c>
      <c r="L49" s="11" t="s">
        <v>17</v>
      </c>
      <c r="M49" s="11">
        <v>9</v>
      </c>
      <c r="N49" s="11">
        <v>10</v>
      </c>
      <c r="O49" s="11">
        <v>6</v>
      </c>
      <c r="P49" s="11">
        <v>6</v>
      </c>
      <c r="Q49" s="11">
        <v>1</v>
      </c>
      <c r="R49" s="11">
        <v>10</v>
      </c>
      <c r="S49" s="11">
        <v>0</v>
      </c>
      <c r="T49" s="29">
        <f>SUM(M49:S49)</f>
        <v>42</v>
      </c>
      <c r="U49" s="22">
        <v>100</v>
      </c>
      <c r="V49" s="19">
        <f t="shared" si="32"/>
        <v>0.42</v>
      </c>
      <c r="W49" s="14" t="str">
        <f t="shared" si="33"/>
        <v>Участник</v>
      </c>
    </row>
    <row r="50" spans="1:23" x14ac:dyDescent="0.4">
      <c r="A50" s="9">
        <v>337</v>
      </c>
      <c r="B50" s="11" t="s">
        <v>27</v>
      </c>
      <c r="C50" s="15" t="s">
        <v>183</v>
      </c>
      <c r="D50" s="15" t="s">
        <v>55</v>
      </c>
      <c r="E50" s="15" t="s">
        <v>184</v>
      </c>
      <c r="F50" s="10" t="str">
        <f t="shared" si="29"/>
        <v>Х</v>
      </c>
      <c r="G50" s="10" t="str">
        <f t="shared" si="30"/>
        <v>Д</v>
      </c>
      <c r="H50" s="10" t="str">
        <f t="shared" si="31"/>
        <v>А</v>
      </c>
      <c r="I50" s="11">
        <v>760184</v>
      </c>
      <c r="J50" s="17">
        <v>11</v>
      </c>
      <c r="K50" s="11" t="s">
        <v>185</v>
      </c>
      <c r="L50" s="11" t="s">
        <v>17</v>
      </c>
      <c r="M50" s="11">
        <v>2</v>
      </c>
      <c r="N50" s="11">
        <v>6</v>
      </c>
      <c r="O50" s="11">
        <v>6</v>
      </c>
      <c r="P50" s="11">
        <v>0</v>
      </c>
      <c r="Q50" s="11">
        <v>3</v>
      </c>
      <c r="R50" s="11">
        <v>8</v>
      </c>
      <c r="S50" s="11">
        <v>9</v>
      </c>
      <c r="T50" s="29">
        <f t="shared" ref="T50:T57" si="34">SUM(M50:S50)</f>
        <v>34</v>
      </c>
      <c r="U50" s="22">
        <v>100</v>
      </c>
      <c r="V50" s="19">
        <f t="shared" si="32"/>
        <v>0.34</v>
      </c>
      <c r="W50" s="14" t="str">
        <f t="shared" si="33"/>
        <v>Участник</v>
      </c>
    </row>
    <row r="51" spans="1:23" x14ac:dyDescent="0.4">
      <c r="A51" s="9">
        <v>341</v>
      </c>
      <c r="B51" s="11" t="s">
        <v>27</v>
      </c>
      <c r="C51" s="15" t="s">
        <v>194</v>
      </c>
      <c r="D51" s="15" t="s">
        <v>84</v>
      </c>
      <c r="E51" s="15" t="s">
        <v>184</v>
      </c>
      <c r="F51" s="10" t="str">
        <f t="shared" si="29"/>
        <v>П</v>
      </c>
      <c r="G51" s="10" t="str">
        <f t="shared" si="30"/>
        <v>Н</v>
      </c>
      <c r="H51" s="10" t="str">
        <f t="shared" si="31"/>
        <v>А</v>
      </c>
      <c r="I51" s="18">
        <v>760184</v>
      </c>
      <c r="J51" s="17">
        <v>11</v>
      </c>
      <c r="K51" s="11" t="s">
        <v>195</v>
      </c>
      <c r="L51" s="18" t="s">
        <v>17</v>
      </c>
      <c r="M51" s="18">
        <v>6</v>
      </c>
      <c r="N51" s="18">
        <v>0</v>
      </c>
      <c r="O51" s="18">
        <v>10</v>
      </c>
      <c r="P51" s="18">
        <v>2</v>
      </c>
      <c r="Q51" s="18">
        <v>0</v>
      </c>
      <c r="R51" s="18">
        <v>8</v>
      </c>
      <c r="S51" s="18">
        <v>5</v>
      </c>
      <c r="T51" s="29">
        <f t="shared" si="34"/>
        <v>31</v>
      </c>
      <c r="U51" s="22">
        <v>100</v>
      </c>
      <c r="V51" s="19">
        <f t="shared" si="32"/>
        <v>0.31</v>
      </c>
      <c r="W51" s="14" t="str">
        <f t="shared" si="33"/>
        <v>Участник</v>
      </c>
    </row>
    <row r="52" spans="1:23" x14ac:dyDescent="0.4">
      <c r="A52" s="9">
        <v>344</v>
      </c>
      <c r="B52" s="11" t="s">
        <v>27</v>
      </c>
      <c r="C52" s="15" t="s">
        <v>181</v>
      </c>
      <c r="D52" s="15" t="s">
        <v>67</v>
      </c>
      <c r="E52" s="15" t="s">
        <v>35</v>
      </c>
      <c r="F52" s="10" t="str">
        <f t="shared" si="29"/>
        <v>М</v>
      </c>
      <c r="G52" s="10" t="str">
        <f t="shared" si="30"/>
        <v>Я</v>
      </c>
      <c r="H52" s="10" t="str">
        <f t="shared" si="31"/>
        <v>А</v>
      </c>
      <c r="I52" s="11">
        <v>760184</v>
      </c>
      <c r="J52" s="17">
        <v>11</v>
      </c>
      <c r="K52" s="11" t="s">
        <v>182</v>
      </c>
      <c r="L52" s="11" t="s">
        <v>17</v>
      </c>
      <c r="M52" s="11">
        <v>9</v>
      </c>
      <c r="N52" s="11">
        <v>2</v>
      </c>
      <c r="O52" s="11">
        <v>6</v>
      </c>
      <c r="P52" s="11">
        <v>2</v>
      </c>
      <c r="Q52" s="11">
        <v>0</v>
      </c>
      <c r="R52" s="11">
        <v>0</v>
      </c>
      <c r="S52" s="11">
        <v>8</v>
      </c>
      <c r="T52" s="29">
        <f t="shared" si="34"/>
        <v>27</v>
      </c>
      <c r="U52" s="22">
        <v>100</v>
      </c>
      <c r="V52" s="19">
        <f t="shared" si="32"/>
        <v>0.27</v>
      </c>
      <c r="W52" s="14" t="str">
        <f t="shared" si="33"/>
        <v>Участник</v>
      </c>
    </row>
    <row r="53" spans="1:23" x14ac:dyDescent="0.4">
      <c r="A53" s="9">
        <v>345</v>
      </c>
      <c r="B53" s="11" t="s">
        <v>27</v>
      </c>
      <c r="C53" s="15" t="s">
        <v>192</v>
      </c>
      <c r="D53" s="15" t="s">
        <v>83</v>
      </c>
      <c r="E53" s="15" t="s">
        <v>54</v>
      </c>
      <c r="F53" s="10" t="str">
        <f t="shared" si="29"/>
        <v>С</v>
      </c>
      <c r="G53" s="10" t="str">
        <f t="shared" si="30"/>
        <v>В</v>
      </c>
      <c r="H53" s="10" t="str">
        <f t="shared" si="31"/>
        <v>А</v>
      </c>
      <c r="I53" s="11">
        <v>760184</v>
      </c>
      <c r="J53" s="17">
        <v>11</v>
      </c>
      <c r="K53" s="11" t="s">
        <v>193</v>
      </c>
      <c r="L53" s="11" t="s">
        <v>17</v>
      </c>
      <c r="M53" s="11">
        <v>3</v>
      </c>
      <c r="N53" s="11">
        <v>0</v>
      </c>
      <c r="O53" s="11">
        <v>10</v>
      </c>
      <c r="P53" s="11">
        <v>0</v>
      </c>
      <c r="Q53" s="11">
        <v>0</v>
      </c>
      <c r="R53" s="11">
        <v>6</v>
      </c>
      <c r="S53" s="11">
        <v>7</v>
      </c>
      <c r="T53" s="29">
        <f t="shared" si="34"/>
        <v>26</v>
      </c>
      <c r="U53" s="22">
        <v>100</v>
      </c>
      <c r="V53" s="19">
        <f t="shared" si="32"/>
        <v>0.26</v>
      </c>
      <c r="W53" s="14" t="str">
        <f t="shared" si="33"/>
        <v>Участник</v>
      </c>
    </row>
    <row r="54" spans="1:23" x14ac:dyDescent="0.4">
      <c r="A54" s="9">
        <v>346</v>
      </c>
      <c r="B54" s="11" t="s">
        <v>27</v>
      </c>
      <c r="C54" s="15" t="s">
        <v>198</v>
      </c>
      <c r="D54" s="15" t="s">
        <v>39</v>
      </c>
      <c r="E54" s="15" t="s">
        <v>34</v>
      </c>
      <c r="F54" s="10" t="str">
        <f t="shared" si="29"/>
        <v>Ф</v>
      </c>
      <c r="G54" s="10" t="str">
        <f t="shared" si="30"/>
        <v>М</v>
      </c>
      <c r="H54" s="10" t="str">
        <f t="shared" si="31"/>
        <v>Д</v>
      </c>
      <c r="I54" s="11">
        <v>760184</v>
      </c>
      <c r="J54" s="17">
        <v>11</v>
      </c>
      <c r="K54" s="11" t="s">
        <v>199</v>
      </c>
      <c r="L54" s="11" t="s">
        <v>17</v>
      </c>
      <c r="M54" s="11">
        <v>4</v>
      </c>
      <c r="N54" s="11">
        <v>0</v>
      </c>
      <c r="O54" s="11">
        <v>6</v>
      </c>
      <c r="P54" s="11">
        <v>0</v>
      </c>
      <c r="Q54" s="11">
        <v>0</v>
      </c>
      <c r="R54" s="11">
        <v>8</v>
      </c>
      <c r="S54" s="11">
        <v>7</v>
      </c>
      <c r="T54" s="29">
        <f t="shared" si="34"/>
        <v>25</v>
      </c>
      <c r="U54" s="22">
        <v>100</v>
      </c>
      <c r="V54" s="19">
        <f t="shared" si="32"/>
        <v>0.25</v>
      </c>
      <c r="W54" s="14" t="str">
        <f t="shared" si="33"/>
        <v>Участник</v>
      </c>
    </row>
    <row r="55" spans="1:23" x14ac:dyDescent="0.4">
      <c r="A55" s="9">
        <v>348</v>
      </c>
      <c r="B55" s="11" t="s">
        <v>27</v>
      </c>
      <c r="C55" s="15" t="s">
        <v>186</v>
      </c>
      <c r="D55" s="15" t="s">
        <v>71</v>
      </c>
      <c r="E55" s="15" t="s">
        <v>47</v>
      </c>
      <c r="F55" s="10" t="str">
        <f t="shared" si="29"/>
        <v>А</v>
      </c>
      <c r="G55" s="10" t="str">
        <f t="shared" si="30"/>
        <v>И</v>
      </c>
      <c r="H55" s="10" t="str">
        <f t="shared" si="31"/>
        <v>А</v>
      </c>
      <c r="I55" s="11">
        <v>760184</v>
      </c>
      <c r="J55" s="17">
        <v>11</v>
      </c>
      <c r="K55" s="11" t="s">
        <v>187</v>
      </c>
      <c r="L55" s="11" t="s">
        <v>17</v>
      </c>
      <c r="M55" s="11">
        <v>0</v>
      </c>
      <c r="N55" s="11">
        <v>5</v>
      </c>
      <c r="O55" s="11">
        <v>6</v>
      </c>
      <c r="P55" s="11">
        <v>0</v>
      </c>
      <c r="Q55" s="11">
        <v>0</v>
      </c>
      <c r="R55" s="11">
        <v>2</v>
      </c>
      <c r="S55" s="11">
        <v>8</v>
      </c>
      <c r="T55" s="29">
        <f t="shared" si="34"/>
        <v>21</v>
      </c>
      <c r="U55" s="22">
        <v>100</v>
      </c>
      <c r="V55" s="19">
        <f t="shared" si="32"/>
        <v>0.21</v>
      </c>
      <c r="W55" s="14" t="str">
        <f t="shared" si="33"/>
        <v>Участник</v>
      </c>
    </row>
    <row r="56" spans="1:23" x14ac:dyDescent="0.4">
      <c r="A56" s="9">
        <v>350</v>
      </c>
      <c r="B56" s="11" t="s">
        <v>27</v>
      </c>
      <c r="C56" s="15" t="s">
        <v>188</v>
      </c>
      <c r="D56" s="15" t="s">
        <v>43</v>
      </c>
      <c r="E56" s="15" t="s">
        <v>57</v>
      </c>
      <c r="F56" s="10" t="str">
        <f t="shared" si="29"/>
        <v>К</v>
      </c>
      <c r="G56" s="10" t="str">
        <f t="shared" si="30"/>
        <v>Н</v>
      </c>
      <c r="H56" s="10" t="str">
        <f t="shared" si="31"/>
        <v>В</v>
      </c>
      <c r="I56" s="11">
        <v>760184</v>
      </c>
      <c r="J56" s="17">
        <v>11</v>
      </c>
      <c r="K56" s="11" t="s">
        <v>189</v>
      </c>
      <c r="L56" s="11" t="s">
        <v>17</v>
      </c>
      <c r="M56" s="11">
        <v>4</v>
      </c>
      <c r="N56" s="11">
        <v>8</v>
      </c>
      <c r="O56" s="11">
        <v>6</v>
      </c>
      <c r="P56" s="11">
        <v>0</v>
      </c>
      <c r="Q56" s="11">
        <v>0</v>
      </c>
      <c r="R56" s="11">
        <v>0</v>
      </c>
      <c r="S56" s="11">
        <v>1</v>
      </c>
      <c r="T56" s="29">
        <f t="shared" si="34"/>
        <v>19</v>
      </c>
      <c r="U56" s="22">
        <v>100</v>
      </c>
      <c r="V56" s="19">
        <f t="shared" si="32"/>
        <v>0.19</v>
      </c>
      <c r="W56" s="14" t="str">
        <f t="shared" si="33"/>
        <v>Участник</v>
      </c>
    </row>
    <row r="57" spans="1:23" x14ac:dyDescent="0.4">
      <c r="A57" s="9">
        <v>351</v>
      </c>
      <c r="B57" s="11" t="s">
        <v>27</v>
      </c>
      <c r="C57" s="15" t="s">
        <v>73</v>
      </c>
      <c r="D57" s="15" t="s">
        <v>75</v>
      </c>
      <c r="E57" s="15" t="s">
        <v>47</v>
      </c>
      <c r="F57" s="10" t="str">
        <f t="shared" si="29"/>
        <v>В</v>
      </c>
      <c r="G57" s="10" t="str">
        <f t="shared" si="30"/>
        <v>П</v>
      </c>
      <c r="H57" s="10" t="str">
        <f t="shared" si="31"/>
        <v>А</v>
      </c>
      <c r="I57" s="11">
        <v>760184</v>
      </c>
      <c r="J57" s="17">
        <v>11</v>
      </c>
      <c r="K57" s="11" t="s">
        <v>200</v>
      </c>
      <c r="L57" s="11" t="s">
        <v>17</v>
      </c>
      <c r="M57" s="11">
        <v>2</v>
      </c>
      <c r="N57" s="11">
        <v>0</v>
      </c>
      <c r="O57" s="11">
        <v>0</v>
      </c>
      <c r="P57" s="11">
        <v>0</v>
      </c>
      <c r="Q57" s="11">
        <v>0</v>
      </c>
      <c r="R57" s="11">
        <v>10</v>
      </c>
      <c r="S57" s="11">
        <v>0</v>
      </c>
      <c r="T57" s="29">
        <f t="shared" si="34"/>
        <v>12</v>
      </c>
      <c r="U57" s="22">
        <v>100</v>
      </c>
      <c r="V57" s="19">
        <f t="shared" si="32"/>
        <v>0.12</v>
      </c>
      <c r="W57" s="14" t="str">
        <f t="shared" si="33"/>
        <v>Участник</v>
      </c>
    </row>
  </sheetData>
  <sortState ref="B8:W360">
    <sortCondition ref="J8:J360"/>
    <sortCondition ref="W8:W360"/>
    <sortCondition descending="1" ref="T8:T360"/>
  </sortState>
  <mergeCells count="25">
    <mergeCell ref="W5:W7"/>
    <mergeCell ref="I5:I7"/>
    <mergeCell ref="J5:J7"/>
    <mergeCell ref="K5:K7"/>
    <mergeCell ref="V5:V7"/>
    <mergeCell ref="L5:L7"/>
    <mergeCell ref="M5:S5"/>
    <mergeCell ref="M6:M7"/>
    <mergeCell ref="R6:R7"/>
    <mergeCell ref="S6:S7"/>
    <mergeCell ref="U5:U7"/>
    <mergeCell ref="T5:T7"/>
    <mergeCell ref="N6:N7"/>
    <mergeCell ref="O6:O7"/>
    <mergeCell ref="P6:P7"/>
    <mergeCell ref="F5:F7"/>
    <mergeCell ref="G5:G7"/>
    <mergeCell ref="H5:H7"/>
    <mergeCell ref="Q6:Q7"/>
    <mergeCell ref="A4:D4"/>
    <mergeCell ref="A5:A7"/>
    <mergeCell ref="C5:C7"/>
    <mergeCell ref="D5:D7"/>
    <mergeCell ref="E5:E7"/>
    <mergeCell ref="B5:B7"/>
  </mergeCells>
  <phoneticPr fontId="12" type="noConversion"/>
  <conditionalFormatting sqref="W1:W1048576">
    <cfRule type="containsText" dxfId="1" priority="1" operator="containsText" text="Призёр">
      <formula>NOT(ISERROR(SEARCH("Призёр",W1)))</formula>
    </cfRule>
    <cfRule type="containsText" dxfId="0" priority="2" operator="containsText" text="Призер">
      <formula>NOT(ISERROR(SEARCH("Призер",W1)))</formula>
    </cfRule>
  </conditionalFormatting>
  <pageMargins left="0.43307086614173229" right="0.23622047244094491" top="0.35433070866141736" bottom="0.35433070866141736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ОБЖ</vt:lpstr>
      <vt:lpstr>ОБЖ!Заголовки_для_печати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N. S. Bolshakova</cp:lastModifiedBy>
  <cp:lastPrinted>2023-10-18T07:52:52Z</cp:lastPrinted>
  <dcterms:created xsi:type="dcterms:W3CDTF">2018-08-16T12:42:27Z</dcterms:created>
  <dcterms:modified xsi:type="dcterms:W3CDTF">2023-10-18T09:49:21Z</dcterms:modified>
</cp:coreProperties>
</file>