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2-2023\Олимпиада 2022-2023\Школьный этап\Сириус\ИТОГИ\"/>
    </mc:Choice>
  </mc:AlternateContent>
  <bookViews>
    <workbookView xWindow="0" yWindow="0" windowWidth="19200" windowHeight="7050"/>
  </bookViews>
  <sheets>
    <sheet name="Физика_7-11" sheetId="1" r:id="rId1"/>
  </sheets>
  <definedNames>
    <definedName name="_xlnm._FilterDatabase" localSheetId="0" hidden="1">'Физика_7-11'!$B$8:$J$13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0" i="1"/>
  <c r="N9" i="1"/>
  <c r="N8" i="1"/>
  <c r="N17" i="1"/>
  <c r="N16" i="1"/>
  <c r="N13" i="1"/>
  <c r="N15" i="1"/>
  <c r="N24" i="1"/>
  <c r="N22" i="1"/>
  <c r="N26" i="1"/>
  <c r="N18" i="1"/>
  <c r="N23" i="1"/>
  <c r="N21" i="1"/>
  <c r="N19" i="1"/>
  <c r="N20" i="1"/>
  <c r="N25" i="1"/>
  <c r="N31" i="1"/>
  <c r="N27" i="1"/>
  <c r="N28" i="1"/>
  <c r="N29" i="1"/>
  <c r="N30" i="1"/>
  <c r="N37" i="1"/>
  <c r="N34" i="1"/>
  <c r="N35" i="1"/>
  <c r="N33" i="1"/>
  <c r="N36" i="1"/>
  <c r="N32" i="1"/>
  <c r="M11" i="1"/>
  <c r="M12" i="1"/>
  <c r="M10" i="1"/>
  <c r="M9" i="1"/>
  <c r="M8" i="1"/>
  <c r="M17" i="1"/>
  <c r="M14" i="1"/>
  <c r="M16" i="1"/>
  <c r="M13" i="1"/>
  <c r="M15" i="1"/>
  <c r="M24" i="1"/>
  <c r="M22" i="1"/>
  <c r="M26" i="1"/>
  <c r="M18" i="1"/>
  <c r="M23" i="1"/>
  <c r="M21" i="1"/>
  <c r="M19" i="1"/>
  <c r="M20" i="1"/>
  <c r="M25" i="1"/>
  <c r="M31" i="1"/>
  <c r="M27" i="1"/>
  <c r="M28" i="1"/>
  <c r="M29" i="1"/>
  <c r="M30" i="1"/>
  <c r="M37" i="1"/>
  <c r="M34" i="1"/>
  <c r="M35" i="1"/>
  <c r="M33" i="1"/>
  <c r="M36" i="1"/>
  <c r="M32" i="1"/>
  <c r="E11" i="1"/>
  <c r="F11" i="1"/>
  <c r="G11" i="1"/>
  <c r="E12" i="1"/>
  <c r="F12" i="1"/>
  <c r="G12" i="1"/>
  <c r="E10" i="1"/>
  <c r="F10" i="1"/>
  <c r="G10" i="1"/>
  <c r="E9" i="1"/>
  <c r="F9" i="1"/>
  <c r="G9" i="1"/>
  <c r="E8" i="1"/>
  <c r="F8" i="1"/>
  <c r="G8" i="1"/>
  <c r="E17" i="1"/>
  <c r="F17" i="1"/>
  <c r="G17" i="1"/>
  <c r="E14" i="1"/>
  <c r="F14" i="1"/>
  <c r="G14" i="1"/>
  <c r="E16" i="1"/>
  <c r="F16" i="1"/>
  <c r="G16" i="1"/>
  <c r="E13" i="1"/>
  <c r="F13" i="1"/>
  <c r="G13" i="1"/>
  <c r="E15" i="1"/>
  <c r="F15" i="1"/>
  <c r="G15" i="1"/>
  <c r="E24" i="1"/>
  <c r="F24" i="1"/>
  <c r="G24" i="1"/>
  <c r="E22" i="1"/>
  <c r="F22" i="1"/>
  <c r="G22" i="1"/>
  <c r="E26" i="1"/>
  <c r="F26" i="1"/>
  <c r="G26" i="1"/>
  <c r="E18" i="1"/>
  <c r="F18" i="1"/>
  <c r="G18" i="1"/>
  <c r="E23" i="1"/>
  <c r="F23" i="1"/>
  <c r="G23" i="1"/>
  <c r="E21" i="1"/>
  <c r="F21" i="1"/>
  <c r="G21" i="1"/>
  <c r="E19" i="1"/>
  <c r="F19" i="1"/>
  <c r="G19" i="1"/>
  <c r="E20" i="1"/>
  <c r="F20" i="1"/>
  <c r="G20" i="1"/>
  <c r="E25" i="1"/>
  <c r="F25" i="1"/>
  <c r="G25" i="1"/>
  <c r="E31" i="1"/>
  <c r="F31" i="1"/>
  <c r="G31" i="1"/>
  <c r="E27" i="1"/>
  <c r="F27" i="1"/>
  <c r="G27" i="1"/>
  <c r="E28" i="1"/>
  <c r="F28" i="1"/>
  <c r="G28" i="1"/>
  <c r="E29" i="1"/>
  <c r="F29" i="1"/>
  <c r="G29" i="1"/>
  <c r="E30" i="1"/>
  <c r="F30" i="1"/>
  <c r="G30" i="1"/>
  <c r="E37" i="1"/>
  <c r="F37" i="1"/>
  <c r="G37" i="1"/>
  <c r="E34" i="1"/>
  <c r="F34" i="1"/>
  <c r="G34" i="1"/>
  <c r="E35" i="1"/>
  <c r="F35" i="1"/>
  <c r="G35" i="1"/>
  <c r="E33" i="1"/>
  <c r="F33" i="1"/>
  <c r="G33" i="1"/>
  <c r="E36" i="1"/>
  <c r="F36" i="1"/>
  <c r="G36" i="1"/>
  <c r="E32" i="1"/>
  <c r="F32" i="1"/>
  <c r="G32" i="1"/>
</calcChain>
</file>

<file path=xl/sharedStrings.xml><?xml version="1.0" encoding="utf-8"?>
<sst xmlns="http://schemas.openxmlformats.org/spreadsheetml/2006/main" count="133" uniqueCount="86">
  <si>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</si>
  <si>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</si>
  <si>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</si>
  <si>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</si>
  <si>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</si>
  <si>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</si>
  <si>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</si>
  <si>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</si>
  <si>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% выполнения</t>
  </si>
  <si>
    <t>Город</t>
  </si>
  <si>
    <t>Переславль-Залесский</t>
  </si>
  <si>
    <t>Код школы</t>
  </si>
  <si>
    <t>Итоговая ведомость школьного этапа</t>
  </si>
  <si>
    <t>Николай</t>
  </si>
  <si>
    <t>Иван</t>
  </si>
  <si>
    <t>Алексеевич</t>
  </si>
  <si>
    <t>Александрович</t>
  </si>
  <si>
    <t>Макар</t>
  </si>
  <si>
    <t>Сергеевич</t>
  </si>
  <si>
    <t>Клим</t>
  </si>
  <si>
    <t>Игоревич</t>
  </si>
  <si>
    <t>Николаев</t>
  </si>
  <si>
    <t>Максим</t>
  </si>
  <si>
    <t>Дунаев</t>
  </si>
  <si>
    <t>Степан</t>
  </si>
  <si>
    <t>Арсений</t>
  </si>
  <si>
    <t>Михайлович</t>
  </si>
  <si>
    <t>Овчинников</t>
  </si>
  <si>
    <t>Павел</t>
  </si>
  <si>
    <t>Дмитриевич</t>
  </si>
  <si>
    <t>Егор</t>
  </si>
  <si>
    <t>Андреевич</t>
  </si>
  <si>
    <t>Никита</t>
  </si>
  <si>
    <t>Дарья</t>
  </si>
  <si>
    <t>Игоревна</t>
  </si>
  <si>
    <t>Александровна</t>
  </si>
  <si>
    <t>Сергеевна</t>
  </si>
  <si>
    <t>Артемовна</t>
  </si>
  <si>
    <t>Ксения</t>
  </si>
  <si>
    <t>Анна</t>
  </si>
  <si>
    <t>Физика</t>
  </si>
  <si>
    <t>Юрьевич</t>
  </si>
  <si>
    <t>Александр</t>
  </si>
  <si>
    <t>Романович</t>
  </si>
  <si>
    <t>Антон</t>
  </si>
  <si>
    <t>Тимофей</t>
  </si>
  <si>
    <t>Владимирович</t>
  </si>
  <si>
    <t>Уваров-Корюгин</t>
  </si>
  <si>
    <t>Родион</t>
  </si>
  <si>
    <t>Протасов</t>
  </si>
  <si>
    <t>Ларионов</t>
  </si>
  <si>
    <t>Русланович</t>
  </si>
  <si>
    <t>Сарычев</t>
  </si>
  <si>
    <t>Дмитрий</t>
  </si>
  <si>
    <t>Зубков</t>
  </si>
  <si>
    <t>Попов</t>
  </si>
  <si>
    <t>Козлова</t>
  </si>
  <si>
    <t>Виктория</t>
  </si>
  <si>
    <t>Шелемотов</t>
  </si>
  <si>
    <t>Охапкин</t>
  </si>
  <si>
    <t>Васильевич</t>
  </si>
  <si>
    <t>Музыченко</t>
  </si>
  <si>
    <t>Мартынов</t>
  </si>
  <si>
    <t>Лукьянова</t>
  </si>
  <si>
    <t>Баушев</t>
  </si>
  <si>
    <t>Зарайский</t>
  </si>
  <si>
    <t>Пирогов</t>
  </si>
  <si>
    <t>Дружечков</t>
  </si>
  <si>
    <t>Влад</t>
  </si>
  <si>
    <t>Яковлева</t>
  </si>
  <si>
    <t>Белышев</t>
  </si>
  <si>
    <t>Сергей</t>
  </si>
  <si>
    <t>Зизин</t>
  </si>
  <si>
    <t>Тюрин</t>
  </si>
  <si>
    <t>Фомин</t>
  </si>
  <si>
    <t>Лазарева</t>
  </si>
  <si>
    <t>Алина</t>
  </si>
  <si>
    <t>Витальевна</t>
  </si>
  <si>
    <t>Ильичев</t>
  </si>
  <si>
    <t>Симаков</t>
  </si>
  <si>
    <t>Богдан</t>
  </si>
  <si>
    <t>Жижин</t>
  </si>
  <si>
    <t>Орлов</t>
  </si>
  <si>
    <t>Кормин</t>
  </si>
  <si>
    <t>Призёр</t>
  </si>
  <si>
    <t>«03» окября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</si>
</sst>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vertical="distributed"/>
    </xf>
    <xf numFmtId="0" fontId="3" fillId="0" borderId="0" xfId="0" applyFont="1" applyBorder="1" applyAlignment="1"/>
    <xf numFmtId="0" fontId="3" fillId="2" borderId="0" xfId="0" applyFont="1" applyFill="1" applyAlignment="1"/>
    <xf numFmtId="0" fontId="3" fillId="3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3" fillId="4" borderId="0" xfId="0" applyFont="1" applyFill="1" applyAlignment="1"/>
    <xf numFmtId="49" fontId="3" fillId="2" borderId="0" xfId="0" applyNumberFormat="1" applyFont="1" applyFill="1" applyAlignment="1"/>
    <xf numFmtId="0" fontId="5" fillId="2" borderId="1" xfId="0" applyNumberFormat="1" applyFont="1" applyFill="1" applyBorder="1" applyAlignment="1"/>
    <xf numFmtId="164" fontId="3" fillId="3" borderId="1" xfId="1" applyNumberFormat="1" applyFont="1" applyFill="1" applyBorder="1" applyAlignment="1"/>
    <xf numFmtId="0" fontId="3" fillId="0" borderId="0" xfId="0" applyFont="1" applyFill="1" applyAlignment="1"/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0" fontId="3" fillId="0" borderId="0" xfId="0" applyFont="1" applyFill="1" applyAlignment="1"/>
    <xf numFmtId="1" fontId="3" fillId="0" borderId="0" xfId="0" applyNumberFormat="1" applyFont="1" applyFill="1" applyAlignment="1"/>
    <xf numFmtId="1" fontId="3" fillId="3" borderId="1" xfId="0" applyNumberFormat="1" applyFont="1" applyFill="1" applyBorder="1" applyAlignment="1"/>
    <xf numFmtId="1" fontId="3" fillId="3" borderId="0" xfId="0" applyNumberFormat="1" applyFont="1" applyFill="1" applyAlignment="1"/>
    <xf numFmtId="0" fontId="9" fillId="0" borderId="0" xfId="0" applyFont="1" applyFill="1" applyAlignment="1"/>
    <xf numFmtId="0" fontId="11" fillId="2" borderId="1" xfId="0" applyNumberFormat="1" applyFont="1" applyFill="1" applyBorder="1" applyAlignment="1"/>
    <xf numFmtId="0" fontId="3" fillId="4" borderId="1" xfId="0" applyFont="1" applyFill="1" applyBorder="1" applyAlignment="1"/>
    <xf numFmtId="9" fontId="5" fillId="2" borderId="1" xfId="13" applyNumberFormat="1" applyFont="1" applyFill="1" applyBorder="1" applyAlignment="1"/>
    <xf numFmtId="49" fontId="3" fillId="0" borderId="0" xfId="0" applyNumberFormat="1" applyFont="1" applyFill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0" fontId="9" fillId="0" borderId="0" xfId="0" applyFont="1" applyFill="1" applyAlignment="1"/>
    <xf numFmtId="0" fontId="3" fillId="0" borderId="0" xfId="0" applyFont="1" applyFill="1" applyAlignment="1"/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1" fontId="3" fillId="5" borderId="2" xfId="0" applyNumberFormat="1" applyFont="1" applyFill="1" applyBorder="1" applyAlignment="1">
      <alignment horizontal="center" vertical="top" wrapText="1"/>
    </xf>
    <xf numFmtId="1" fontId="3" fillId="5" borderId="3" xfId="0" applyNumberFormat="1" applyFont="1" applyFill="1" applyBorder="1" applyAlignment="1">
      <alignment horizontal="center" vertical="top" wrapText="1"/>
    </xf>
    <xf numFmtId="1" fontId="3" fillId="5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right" vertical="top" wrapText="1"/>
    </xf>
    <xf numFmtId="49" fontId="3" fillId="5" borderId="3" xfId="0" applyNumberFormat="1" applyFont="1" applyFill="1" applyBorder="1" applyAlignment="1">
      <alignment horizontal="right" vertical="top" wrapText="1"/>
    </xf>
    <xf numFmtId="49" fontId="3" fillId="5" borderId="4" xfId="0" applyNumberFormat="1" applyFont="1" applyFill="1" applyBorder="1" applyAlignment="1">
      <alignment horizontal="right" vertical="top" wrapText="1"/>
    </xf>
  </cellXfs>
  <cellStyles count="14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4" xfId="1"/>
    <cellStyle name="Обычный 5" xfId="3"/>
    <cellStyle name="Обычный 5 2" xfId="10"/>
    <cellStyle name="Обычный 6" xfId="9"/>
    <cellStyle name="Обычный 6 2" xfId="12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4" zoomScale="70" zoomScaleNormal="70" workbookViewId="0">
      <selection activeCell="G4" sqref="G1:H1048576"/>
    </sheetView>
  </sheetViews>
  <sheetFormatPr defaultColWidth="9.08984375" defaultRowHeight="18" x14ac:dyDescent="0.4"/>
  <cols>
    <col min="1" max="1" width="7.453125" style="4" customWidth="1"/>
    <col min="2" max="2" width="20.36328125" style="5" customWidth="1"/>
    <col min="3" max="3" width="18" style="5" hidden="1" customWidth="1"/>
    <col min="4" max="4" width="22.08984375" style="5" hidden="1" customWidth="1"/>
    <col min="5" max="6" width="4.08984375" style="5" customWidth="1"/>
    <col min="7" max="7" width="4.08984375" style="5" hidden="1" customWidth="1"/>
    <col min="8" max="8" width="13.08984375" style="5" hidden="1" customWidth="1"/>
    <col min="9" max="9" width="8.08984375" style="18" customWidth="1"/>
    <col min="10" max="10" width="25.6328125" style="4" customWidth="1"/>
    <col min="11" max="11" width="10.08984375" style="25" customWidth="1"/>
    <col min="12" max="12" width="10" style="8" customWidth="1"/>
    <col min="13" max="13" width="10" style="4" customWidth="1"/>
    <col min="14" max="14" width="12.54296875" style="9" customWidth="1"/>
    <col min="15" max="16384" width="9.08984375" style="1"/>
  </cols>
  <sheetData>
    <row r="1" spans="1:15" s="6" customFormat="1" x14ac:dyDescent="0.4">
      <c r="I1" s="16"/>
      <c r="K1" s="23"/>
      <c r="L1" s="15"/>
      <c r="M1" s="15"/>
      <c r="N1" s="7"/>
    </row>
    <row r="2" spans="1:15" s="6" customFormat="1" x14ac:dyDescent="0.4">
      <c r="I2" s="16"/>
      <c r="K2" s="23"/>
      <c r="L2" s="15"/>
      <c r="M2" s="15"/>
      <c r="N2" s="7"/>
    </row>
    <row r="3" spans="1:15" s="6" customFormat="1" x14ac:dyDescent="0.4">
      <c r="A3" s="12" t="s">
        <v>12</v>
      </c>
      <c r="I3" s="16"/>
      <c r="J3" s="19" t="s">
        <v>40</v>
      </c>
      <c r="K3" s="23"/>
      <c r="L3" s="15"/>
      <c r="M3" s="15"/>
      <c r="N3" s="7"/>
    </row>
    <row r="4" spans="1:15" s="6" customFormat="1" x14ac:dyDescent="0.4">
      <c r="A4" s="26" t="s">
        <v>85</v>
      </c>
      <c r="B4" s="27"/>
      <c r="C4" s="27"/>
      <c r="I4" s="16"/>
      <c r="K4" s="23"/>
      <c r="L4" s="15"/>
      <c r="M4" s="15"/>
      <c r="N4" s="7"/>
    </row>
    <row r="5" spans="1:15" s="2" customFormat="1" ht="22.5" customHeight="1" x14ac:dyDescent="0.35">
      <c r="A5" s="28" t="s">
        <v>0</v>
      </c>
      <c r="B5" s="28" t="s">
        <v>1</v>
      </c>
      <c r="C5" s="28" t="s">
        <v>2</v>
      </c>
      <c r="D5" s="28" t="s">
        <v>3</v>
      </c>
      <c r="E5" s="28"/>
      <c r="F5" s="28"/>
      <c r="G5" s="28"/>
      <c r="H5" s="28" t="s">
        <v>11</v>
      </c>
      <c r="I5" s="34" t="s">
        <v>4</v>
      </c>
      <c r="J5" s="28" t="s">
        <v>9</v>
      </c>
      <c r="K5" s="37" t="s">
        <v>6</v>
      </c>
      <c r="L5" s="28" t="s">
        <v>5</v>
      </c>
      <c r="M5" s="28" t="s">
        <v>8</v>
      </c>
      <c r="N5" s="31" t="s">
        <v>7</v>
      </c>
    </row>
    <row r="6" spans="1:15" s="2" customFormat="1" ht="16.5" customHeight="1" x14ac:dyDescent="0.35">
      <c r="A6" s="29"/>
      <c r="B6" s="29"/>
      <c r="C6" s="29"/>
      <c r="D6" s="29"/>
      <c r="E6" s="29"/>
      <c r="F6" s="29"/>
      <c r="G6" s="29"/>
      <c r="H6" s="29"/>
      <c r="I6" s="35"/>
      <c r="J6" s="29"/>
      <c r="K6" s="38"/>
      <c r="L6" s="29"/>
      <c r="M6" s="29"/>
      <c r="N6" s="32"/>
    </row>
    <row r="7" spans="1:15" s="2" customFormat="1" x14ac:dyDescent="0.35">
      <c r="A7" s="30"/>
      <c r="B7" s="30"/>
      <c r="C7" s="30"/>
      <c r="D7" s="30"/>
      <c r="E7" s="30"/>
      <c r="F7" s="30"/>
      <c r="G7" s="30"/>
      <c r="H7" s="30"/>
      <c r="I7" s="36"/>
      <c r="J7" s="30"/>
      <c r="K7" s="39"/>
      <c r="L7" s="30"/>
      <c r="M7" s="30"/>
      <c r="N7" s="33"/>
    </row>
    <row r="8" spans="1:15" x14ac:dyDescent="0.4">
      <c r="A8" s="13">
        <v>1</v>
      </c>
      <c r="B8" s="14" t="s">
        <v>54</v>
      </c>
      <c r="C8" s="14" t="s">
        <v>24</v>
      </c>
      <c r="D8" s="14" t="s">
        <v>15</v>
      </c>
      <c r="E8" s="11" t="str">
        <f t="shared" ref="E8:E12" si="0">LEFT(B8,1)</f>
        <v>З</v>
      </c>
      <c r="F8" s="11" t="str">
        <f t="shared" ref="F8:F12" si="1">LEFT(C8,1)</f>
        <v>С</v>
      </c>
      <c r="G8" s="11" t="str">
        <f t="shared" ref="G8:G12" si="2">LEFT(D8,1)</f>
        <v>А</v>
      </c>
      <c r="H8" s="14">
        <v>760184</v>
      </c>
      <c r="I8" s="17">
        <v>7</v>
      </c>
      <c r="J8" s="13" t="s">
        <v>10</v>
      </c>
      <c r="K8" s="24">
        <v>30</v>
      </c>
      <c r="L8" s="21">
        <v>30</v>
      </c>
      <c r="M8" s="22">
        <f t="shared" ref="M8:M12" si="3">K8/L8</f>
        <v>1</v>
      </c>
      <c r="N8" s="20" t="str">
        <f t="shared" ref="N8:N12" si="4">IF(K8&gt;75%*L8,"Победитель",IF(K8&gt;50%*L8,"Призёр","Участник"))</f>
        <v>Победитель</v>
      </c>
    </row>
    <row r="9" spans="1:15" x14ac:dyDescent="0.4">
      <c r="A9" s="13">
        <v>4</v>
      </c>
      <c r="B9" s="14" t="s">
        <v>52</v>
      </c>
      <c r="C9" s="14" t="s">
        <v>53</v>
      </c>
      <c r="D9" s="14" t="s">
        <v>43</v>
      </c>
      <c r="E9" s="11" t="str">
        <f t="shared" si="0"/>
        <v>С</v>
      </c>
      <c r="F9" s="11" t="str">
        <f t="shared" si="1"/>
        <v>Д</v>
      </c>
      <c r="G9" s="11" t="str">
        <f t="shared" si="2"/>
        <v>Р</v>
      </c>
      <c r="H9" s="14">
        <v>760184</v>
      </c>
      <c r="I9" s="17">
        <v>7</v>
      </c>
      <c r="J9" s="13" t="s">
        <v>10</v>
      </c>
      <c r="K9" s="24">
        <v>16</v>
      </c>
      <c r="L9" s="21">
        <v>30</v>
      </c>
      <c r="M9" s="22">
        <f t="shared" si="3"/>
        <v>0.53333333333333333</v>
      </c>
      <c r="N9" s="20" t="str">
        <f t="shared" si="4"/>
        <v>Призёр</v>
      </c>
    </row>
    <row r="10" spans="1:15" x14ac:dyDescent="0.4">
      <c r="A10" s="13">
        <v>7</v>
      </c>
      <c r="B10" s="14" t="s">
        <v>50</v>
      </c>
      <c r="C10" s="14" t="s">
        <v>30</v>
      </c>
      <c r="D10" s="14" t="s">
        <v>51</v>
      </c>
      <c r="E10" s="11" t="str">
        <f t="shared" si="0"/>
        <v>Л</v>
      </c>
      <c r="F10" s="11" t="str">
        <f t="shared" si="1"/>
        <v>Е</v>
      </c>
      <c r="G10" s="11" t="str">
        <f t="shared" si="2"/>
        <v>Р</v>
      </c>
      <c r="H10" s="14">
        <v>760184</v>
      </c>
      <c r="I10" s="17">
        <v>7</v>
      </c>
      <c r="J10" s="13" t="s">
        <v>10</v>
      </c>
      <c r="K10" s="24">
        <v>10</v>
      </c>
      <c r="L10" s="21">
        <v>30</v>
      </c>
      <c r="M10" s="22">
        <f t="shared" si="3"/>
        <v>0.33333333333333331</v>
      </c>
      <c r="N10" s="20" t="str">
        <f t="shared" si="4"/>
        <v>Участник</v>
      </c>
      <c r="O10" s="3"/>
    </row>
    <row r="11" spans="1:15" x14ac:dyDescent="0.4">
      <c r="A11" s="13">
        <v>29</v>
      </c>
      <c r="B11" s="14" t="s">
        <v>47</v>
      </c>
      <c r="C11" s="14" t="s">
        <v>48</v>
      </c>
      <c r="D11" s="14"/>
      <c r="E11" s="11" t="str">
        <f t="shared" si="0"/>
        <v>У</v>
      </c>
      <c r="F11" s="11" t="str">
        <f t="shared" si="1"/>
        <v>Р</v>
      </c>
      <c r="G11" s="11" t="str">
        <f t="shared" si="2"/>
        <v/>
      </c>
      <c r="H11" s="14">
        <v>760184</v>
      </c>
      <c r="I11" s="17">
        <v>7</v>
      </c>
      <c r="J11" s="13" t="s">
        <v>10</v>
      </c>
      <c r="K11" s="24">
        <v>4</v>
      </c>
      <c r="L11" s="21">
        <v>30</v>
      </c>
      <c r="M11" s="22">
        <f t="shared" si="3"/>
        <v>0.13333333333333333</v>
      </c>
      <c r="N11" s="10" t="str">
        <f t="shared" si="4"/>
        <v>Участник</v>
      </c>
    </row>
    <row r="12" spans="1:15" x14ac:dyDescent="0.4">
      <c r="A12" s="13">
        <v>30</v>
      </c>
      <c r="B12" s="14" t="s">
        <v>49</v>
      </c>
      <c r="C12" s="14" t="s">
        <v>32</v>
      </c>
      <c r="D12" s="14" t="s">
        <v>41</v>
      </c>
      <c r="E12" s="11" t="str">
        <f t="shared" si="0"/>
        <v>П</v>
      </c>
      <c r="F12" s="11" t="str">
        <f t="shared" si="1"/>
        <v>Н</v>
      </c>
      <c r="G12" s="11" t="str">
        <f t="shared" si="2"/>
        <v>Ю</v>
      </c>
      <c r="H12" s="14">
        <v>760184</v>
      </c>
      <c r="I12" s="17">
        <v>7</v>
      </c>
      <c r="J12" s="13" t="s">
        <v>10</v>
      </c>
      <c r="K12" s="24">
        <v>4</v>
      </c>
      <c r="L12" s="21">
        <v>30</v>
      </c>
      <c r="M12" s="22">
        <f t="shared" si="3"/>
        <v>0.13333333333333333</v>
      </c>
      <c r="N12" s="10" t="str">
        <f t="shared" si="4"/>
        <v>Участник</v>
      </c>
    </row>
    <row r="13" spans="1:15" x14ac:dyDescent="0.4">
      <c r="A13" s="13">
        <v>51</v>
      </c>
      <c r="B13" s="14" t="s">
        <v>59</v>
      </c>
      <c r="C13" s="14" t="s">
        <v>25</v>
      </c>
      <c r="D13" s="14" t="s">
        <v>60</v>
      </c>
      <c r="E13" s="11" t="str">
        <f t="shared" ref="E13:E16" si="5">LEFT(B13,1)</f>
        <v>О</v>
      </c>
      <c r="F13" s="11" t="str">
        <f t="shared" ref="F13:F16" si="6">LEFT(C13,1)</f>
        <v>А</v>
      </c>
      <c r="G13" s="11" t="str">
        <f t="shared" ref="G13:G16" si="7">LEFT(D13,1)</f>
        <v>В</v>
      </c>
      <c r="H13" s="14">
        <v>760184</v>
      </c>
      <c r="I13" s="17">
        <v>8</v>
      </c>
      <c r="J13" s="13" t="s">
        <v>10</v>
      </c>
      <c r="K13" s="24">
        <v>19</v>
      </c>
      <c r="L13" s="21">
        <v>30</v>
      </c>
      <c r="M13" s="22">
        <f t="shared" ref="M13:M16" si="8">K13/L13</f>
        <v>0.6333333333333333</v>
      </c>
      <c r="N13" s="20" t="str">
        <f t="shared" ref="N13" si="9">IF(K13&gt;75%*L13,"Победитель",IF(K13&gt;50%*L13,"Призёр","Участник"))</f>
        <v>Призёр</v>
      </c>
    </row>
    <row r="14" spans="1:15" x14ac:dyDescent="0.4">
      <c r="A14" s="13">
        <v>55</v>
      </c>
      <c r="B14" s="14" t="s">
        <v>56</v>
      </c>
      <c r="C14" s="14" t="s">
        <v>57</v>
      </c>
      <c r="D14" s="14" t="s">
        <v>37</v>
      </c>
      <c r="E14" s="11" t="str">
        <f t="shared" si="5"/>
        <v>К</v>
      </c>
      <c r="F14" s="11" t="str">
        <f t="shared" si="6"/>
        <v>В</v>
      </c>
      <c r="G14" s="11" t="str">
        <f t="shared" si="7"/>
        <v>А</v>
      </c>
      <c r="H14" s="14">
        <v>760184</v>
      </c>
      <c r="I14" s="17">
        <v>8</v>
      </c>
      <c r="J14" s="13" t="s">
        <v>10</v>
      </c>
      <c r="K14" s="24">
        <v>15</v>
      </c>
      <c r="L14" s="21">
        <v>30</v>
      </c>
      <c r="M14" s="22">
        <f t="shared" si="8"/>
        <v>0.5</v>
      </c>
      <c r="N14" s="20" t="s">
        <v>84</v>
      </c>
    </row>
    <row r="15" spans="1:15" x14ac:dyDescent="0.4">
      <c r="A15" s="13">
        <v>59</v>
      </c>
      <c r="B15" s="14" t="s">
        <v>61</v>
      </c>
      <c r="C15" s="14" t="s">
        <v>38</v>
      </c>
      <c r="D15" s="14" t="s">
        <v>36</v>
      </c>
      <c r="E15" s="11" t="str">
        <f t="shared" si="5"/>
        <v>М</v>
      </c>
      <c r="F15" s="11" t="str">
        <f t="shared" si="6"/>
        <v>К</v>
      </c>
      <c r="G15" s="11" t="str">
        <f t="shared" si="7"/>
        <v>С</v>
      </c>
      <c r="H15" s="14">
        <v>760184</v>
      </c>
      <c r="I15" s="17">
        <v>8</v>
      </c>
      <c r="J15" s="13" t="s">
        <v>10</v>
      </c>
      <c r="K15" s="24">
        <v>14</v>
      </c>
      <c r="L15" s="21">
        <v>30</v>
      </c>
      <c r="M15" s="22">
        <f t="shared" si="8"/>
        <v>0.46666666666666667</v>
      </c>
      <c r="N15" s="10" t="str">
        <f t="shared" ref="N15:N18" si="10">IF(K15&gt;75%*L15,"Победитель",IF(K15&gt;50%*L15,"Призёр","Участник"))</f>
        <v>Участник</v>
      </c>
    </row>
    <row r="16" spans="1:15" x14ac:dyDescent="0.4">
      <c r="A16" s="13">
        <v>62</v>
      </c>
      <c r="B16" s="14" t="s">
        <v>58</v>
      </c>
      <c r="C16" s="14" t="s">
        <v>45</v>
      </c>
      <c r="D16" s="14" t="s">
        <v>15</v>
      </c>
      <c r="E16" s="11" t="str">
        <f t="shared" si="5"/>
        <v>Ш</v>
      </c>
      <c r="F16" s="11" t="str">
        <f t="shared" si="6"/>
        <v>Т</v>
      </c>
      <c r="G16" s="11" t="str">
        <f t="shared" si="7"/>
        <v>А</v>
      </c>
      <c r="H16" s="14">
        <v>760184</v>
      </c>
      <c r="I16" s="17">
        <v>8</v>
      </c>
      <c r="J16" s="13" t="s">
        <v>10</v>
      </c>
      <c r="K16" s="24">
        <v>13</v>
      </c>
      <c r="L16" s="21">
        <v>30</v>
      </c>
      <c r="M16" s="22">
        <f t="shared" si="8"/>
        <v>0.43333333333333335</v>
      </c>
      <c r="N16" s="10" t="str">
        <f t="shared" si="10"/>
        <v>Участник</v>
      </c>
    </row>
    <row r="17" spans="1:14" x14ac:dyDescent="0.4">
      <c r="A17" s="13">
        <v>84</v>
      </c>
      <c r="B17" s="14" t="s">
        <v>55</v>
      </c>
      <c r="C17" s="14" t="s">
        <v>48</v>
      </c>
      <c r="D17" s="14" t="s">
        <v>43</v>
      </c>
      <c r="E17" s="11" t="str">
        <f t="shared" ref="E17:E20" si="11">LEFT(B17,1)</f>
        <v>П</v>
      </c>
      <c r="F17" s="11" t="str">
        <f t="shared" ref="F17:F20" si="12">LEFT(C17,1)</f>
        <v>Р</v>
      </c>
      <c r="G17" s="11" t="str">
        <f t="shared" ref="G17:G20" si="13">LEFT(D17,1)</f>
        <v>Р</v>
      </c>
      <c r="H17" s="14">
        <v>760184</v>
      </c>
      <c r="I17" s="17">
        <v>8</v>
      </c>
      <c r="J17" s="13" t="s">
        <v>10</v>
      </c>
      <c r="K17" s="24">
        <v>2</v>
      </c>
      <c r="L17" s="21">
        <v>30</v>
      </c>
      <c r="M17" s="22">
        <f t="shared" ref="M17:M20" si="14">K17/L17</f>
        <v>6.6666666666666666E-2</v>
      </c>
      <c r="N17" s="10" t="str">
        <f t="shared" si="10"/>
        <v>Участник</v>
      </c>
    </row>
    <row r="18" spans="1:14" x14ac:dyDescent="0.4">
      <c r="A18" s="13">
        <v>86</v>
      </c>
      <c r="B18" s="14" t="s">
        <v>65</v>
      </c>
      <c r="C18" s="14" t="s">
        <v>14</v>
      </c>
      <c r="D18" s="14" t="s">
        <v>29</v>
      </c>
      <c r="E18" s="11" t="str">
        <f t="shared" si="11"/>
        <v>З</v>
      </c>
      <c r="F18" s="11" t="str">
        <f t="shared" si="12"/>
        <v>И</v>
      </c>
      <c r="G18" s="11" t="str">
        <f t="shared" si="13"/>
        <v>Д</v>
      </c>
      <c r="H18" s="14">
        <v>760184</v>
      </c>
      <c r="I18" s="17">
        <v>9</v>
      </c>
      <c r="J18" s="13" t="s">
        <v>10</v>
      </c>
      <c r="K18" s="24">
        <v>14</v>
      </c>
      <c r="L18" s="21">
        <v>30</v>
      </c>
      <c r="M18" s="22">
        <f t="shared" si="14"/>
        <v>0.46666666666666667</v>
      </c>
      <c r="N18" s="20" t="str">
        <f t="shared" si="10"/>
        <v>Участник</v>
      </c>
    </row>
    <row r="19" spans="1:14" x14ac:dyDescent="0.4">
      <c r="A19" s="13">
        <v>89</v>
      </c>
      <c r="B19" s="14" t="s">
        <v>69</v>
      </c>
      <c r="C19" s="14" t="s">
        <v>33</v>
      </c>
      <c r="D19" s="14" t="s">
        <v>35</v>
      </c>
      <c r="E19" s="11" t="str">
        <f t="shared" si="11"/>
        <v>Я</v>
      </c>
      <c r="F19" s="11" t="str">
        <f t="shared" si="12"/>
        <v>Д</v>
      </c>
      <c r="G19" s="11" t="str">
        <f t="shared" si="13"/>
        <v>А</v>
      </c>
      <c r="H19" s="14">
        <v>760184</v>
      </c>
      <c r="I19" s="17">
        <v>9</v>
      </c>
      <c r="J19" s="13" t="s">
        <v>10</v>
      </c>
      <c r="K19" s="24">
        <v>13</v>
      </c>
      <c r="L19" s="21">
        <v>30</v>
      </c>
      <c r="M19" s="22">
        <f t="shared" si="14"/>
        <v>0.43333333333333335</v>
      </c>
      <c r="N19" s="20" t="str">
        <f t="shared" ref="N19:N25" si="15">IF(K19&gt;75%*L19,"Победитель",IF(K19&gt;50%*L19,"Призёр","Участник"))</f>
        <v>Участник</v>
      </c>
    </row>
    <row r="20" spans="1:14" x14ac:dyDescent="0.4">
      <c r="A20" s="13">
        <v>94</v>
      </c>
      <c r="B20" s="14" t="s">
        <v>70</v>
      </c>
      <c r="C20" s="14" t="s">
        <v>71</v>
      </c>
      <c r="D20" s="14" t="s">
        <v>29</v>
      </c>
      <c r="E20" s="11" t="str">
        <f t="shared" si="11"/>
        <v>Б</v>
      </c>
      <c r="F20" s="11" t="str">
        <f t="shared" si="12"/>
        <v>С</v>
      </c>
      <c r="G20" s="11" t="str">
        <f t="shared" si="13"/>
        <v>Д</v>
      </c>
      <c r="H20" s="14">
        <v>760184</v>
      </c>
      <c r="I20" s="17">
        <v>9</v>
      </c>
      <c r="J20" s="13" t="s">
        <v>10</v>
      </c>
      <c r="K20" s="24">
        <v>9</v>
      </c>
      <c r="L20" s="21">
        <v>30</v>
      </c>
      <c r="M20" s="22">
        <f t="shared" si="14"/>
        <v>0.3</v>
      </c>
      <c r="N20" s="10" t="str">
        <f t="shared" si="15"/>
        <v>Участник</v>
      </c>
    </row>
    <row r="21" spans="1:14" x14ac:dyDescent="0.4">
      <c r="A21" s="13">
        <v>101</v>
      </c>
      <c r="B21" s="14" t="s">
        <v>67</v>
      </c>
      <c r="C21" s="14" t="s">
        <v>68</v>
      </c>
      <c r="D21" s="14"/>
      <c r="E21" s="11" t="str">
        <f t="shared" ref="E21:E26" si="16">LEFT(B21,1)</f>
        <v>Д</v>
      </c>
      <c r="F21" s="11" t="str">
        <f t="shared" ref="F21:F26" si="17">LEFT(C21,1)</f>
        <v>В</v>
      </c>
      <c r="G21" s="11" t="str">
        <f t="shared" ref="G21:G26" si="18">LEFT(D21,1)</f>
        <v/>
      </c>
      <c r="H21" s="14">
        <v>760184</v>
      </c>
      <c r="I21" s="17">
        <v>9</v>
      </c>
      <c r="J21" s="13" t="s">
        <v>10</v>
      </c>
      <c r="K21" s="24">
        <v>7</v>
      </c>
      <c r="L21" s="21">
        <v>30</v>
      </c>
      <c r="M21" s="22">
        <f t="shared" ref="M21:M26" si="19">K21/L21</f>
        <v>0.23333333333333334</v>
      </c>
      <c r="N21" s="10" t="str">
        <f t="shared" si="15"/>
        <v>Участник</v>
      </c>
    </row>
    <row r="22" spans="1:14" x14ac:dyDescent="0.4">
      <c r="A22" s="13">
        <v>112</v>
      </c>
      <c r="B22" s="14" t="s">
        <v>63</v>
      </c>
      <c r="C22" s="14" t="s">
        <v>39</v>
      </c>
      <c r="D22" s="14" t="s">
        <v>34</v>
      </c>
      <c r="E22" s="11" t="str">
        <f t="shared" si="16"/>
        <v>Л</v>
      </c>
      <c r="F22" s="11" t="str">
        <f t="shared" si="17"/>
        <v>А</v>
      </c>
      <c r="G22" s="11" t="str">
        <f t="shared" si="18"/>
        <v>И</v>
      </c>
      <c r="H22" s="14">
        <v>760184</v>
      </c>
      <c r="I22" s="17">
        <v>9</v>
      </c>
      <c r="J22" s="13" t="s">
        <v>10</v>
      </c>
      <c r="K22" s="24">
        <v>5</v>
      </c>
      <c r="L22" s="21">
        <v>30</v>
      </c>
      <c r="M22" s="22">
        <f t="shared" si="19"/>
        <v>0.16666666666666666</v>
      </c>
      <c r="N22" s="10" t="str">
        <f t="shared" si="15"/>
        <v>Участник</v>
      </c>
    </row>
    <row r="23" spans="1:14" x14ac:dyDescent="0.4">
      <c r="A23" s="13">
        <v>115</v>
      </c>
      <c r="B23" s="14" t="s">
        <v>66</v>
      </c>
      <c r="C23" s="14" t="s">
        <v>13</v>
      </c>
      <c r="D23" s="14" t="s">
        <v>46</v>
      </c>
      <c r="E23" s="11" t="str">
        <f t="shared" si="16"/>
        <v>П</v>
      </c>
      <c r="F23" s="11" t="str">
        <f t="shared" si="17"/>
        <v>Н</v>
      </c>
      <c r="G23" s="11" t="str">
        <f t="shared" si="18"/>
        <v>В</v>
      </c>
      <c r="H23" s="14">
        <v>760184</v>
      </c>
      <c r="I23" s="17">
        <v>9</v>
      </c>
      <c r="J23" s="13" t="s">
        <v>10</v>
      </c>
      <c r="K23" s="24">
        <v>4</v>
      </c>
      <c r="L23" s="21">
        <v>30</v>
      </c>
      <c r="M23" s="22">
        <f t="shared" si="19"/>
        <v>0.13333333333333333</v>
      </c>
      <c r="N23" s="10" t="str">
        <f t="shared" si="15"/>
        <v>Участник</v>
      </c>
    </row>
    <row r="24" spans="1:14" x14ac:dyDescent="0.4">
      <c r="A24" s="13">
        <v>117</v>
      </c>
      <c r="B24" s="14" t="s">
        <v>62</v>
      </c>
      <c r="C24" s="14" t="s">
        <v>53</v>
      </c>
      <c r="D24" s="14" t="s">
        <v>31</v>
      </c>
      <c r="E24" s="11" t="str">
        <f t="shared" si="16"/>
        <v>М</v>
      </c>
      <c r="F24" s="11" t="str">
        <f t="shared" si="17"/>
        <v>Д</v>
      </c>
      <c r="G24" s="11" t="str">
        <f t="shared" si="18"/>
        <v>А</v>
      </c>
      <c r="H24" s="14">
        <v>760184</v>
      </c>
      <c r="I24" s="17">
        <v>9</v>
      </c>
      <c r="J24" s="13" t="s">
        <v>10</v>
      </c>
      <c r="K24" s="24">
        <v>3</v>
      </c>
      <c r="L24" s="21">
        <v>30</v>
      </c>
      <c r="M24" s="22">
        <f t="shared" si="19"/>
        <v>0.1</v>
      </c>
      <c r="N24" s="10" t="str">
        <f t="shared" si="15"/>
        <v>Участник</v>
      </c>
    </row>
    <row r="25" spans="1:14" x14ac:dyDescent="0.4">
      <c r="A25" s="13">
        <v>118</v>
      </c>
      <c r="B25" s="14" t="s">
        <v>72</v>
      </c>
      <c r="C25" s="14" t="s">
        <v>30</v>
      </c>
      <c r="D25" s="14" t="s">
        <v>46</v>
      </c>
      <c r="E25" s="11" t="str">
        <f t="shared" si="16"/>
        <v>З</v>
      </c>
      <c r="F25" s="11" t="str">
        <f t="shared" si="17"/>
        <v>Е</v>
      </c>
      <c r="G25" s="11" t="str">
        <f t="shared" si="18"/>
        <v>В</v>
      </c>
      <c r="H25" s="14">
        <v>760184</v>
      </c>
      <c r="I25" s="17">
        <v>9</v>
      </c>
      <c r="J25" s="13" t="s">
        <v>10</v>
      </c>
      <c r="K25" s="24">
        <v>3</v>
      </c>
      <c r="L25" s="21">
        <v>30</v>
      </c>
      <c r="M25" s="22">
        <f t="shared" si="19"/>
        <v>0.1</v>
      </c>
      <c r="N25" s="10" t="str">
        <f t="shared" si="15"/>
        <v>Участник</v>
      </c>
    </row>
    <row r="26" spans="1:14" x14ac:dyDescent="0.4">
      <c r="A26" s="13">
        <v>127</v>
      </c>
      <c r="B26" s="14" t="s">
        <v>64</v>
      </c>
      <c r="C26" s="14" t="s">
        <v>42</v>
      </c>
      <c r="D26" s="14" t="s">
        <v>16</v>
      </c>
      <c r="E26" s="11" t="str">
        <f t="shared" si="16"/>
        <v>Б</v>
      </c>
      <c r="F26" s="11" t="str">
        <f t="shared" si="17"/>
        <v>А</v>
      </c>
      <c r="G26" s="11" t="str">
        <f t="shared" si="18"/>
        <v>А</v>
      </c>
      <c r="H26" s="14">
        <v>760184</v>
      </c>
      <c r="I26" s="17">
        <v>9</v>
      </c>
      <c r="J26" s="13" t="s">
        <v>10</v>
      </c>
      <c r="K26" s="24">
        <v>0</v>
      </c>
      <c r="L26" s="21">
        <v>30</v>
      </c>
      <c r="M26" s="22">
        <f t="shared" si="19"/>
        <v>0</v>
      </c>
      <c r="N26" s="10" t="str">
        <f t="shared" ref="N26" si="20">IF(K26&gt;75%*L26,"Победитель",IF(K26&gt;50%*L26,"Призёр","Участник"))</f>
        <v>Участник</v>
      </c>
    </row>
    <row r="27" spans="1:14" x14ac:dyDescent="0.4">
      <c r="A27" s="13">
        <v>137</v>
      </c>
      <c r="B27" s="14" t="s">
        <v>74</v>
      </c>
      <c r="C27" s="14" t="s">
        <v>22</v>
      </c>
      <c r="D27" s="14" t="s">
        <v>29</v>
      </c>
      <c r="E27" s="11" t="str">
        <f t="shared" ref="E27:E32" si="21">LEFT(B27,1)</f>
        <v>Ф</v>
      </c>
      <c r="F27" s="11" t="str">
        <f t="shared" ref="F27:F32" si="22">LEFT(C27,1)</f>
        <v>М</v>
      </c>
      <c r="G27" s="11" t="str">
        <f t="shared" ref="G27:G32" si="23">LEFT(D27,1)</f>
        <v>Д</v>
      </c>
      <c r="H27" s="14">
        <v>760184</v>
      </c>
      <c r="I27" s="17">
        <v>10</v>
      </c>
      <c r="J27" s="13" t="s">
        <v>10</v>
      </c>
      <c r="K27" s="24">
        <v>9</v>
      </c>
      <c r="L27" s="21">
        <v>30</v>
      </c>
      <c r="M27" s="22">
        <f t="shared" ref="M27:M32" si="24">K27/L27</f>
        <v>0.3</v>
      </c>
      <c r="N27" s="10" t="str">
        <f t="shared" ref="N27:N32" si="25">IF(K27&gt;75%*L27,"Победитель",IF(K27&gt;50%*L27,"Призёр","Участник"))</f>
        <v>Участник</v>
      </c>
    </row>
    <row r="28" spans="1:14" x14ac:dyDescent="0.4">
      <c r="A28" s="13">
        <v>138</v>
      </c>
      <c r="B28" s="14" t="s">
        <v>75</v>
      </c>
      <c r="C28" s="14" t="s">
        <v>76</v>
      </c>
      <c r="D28" s="14" t="s">
        <v>77</v>
      </c>
      <c r="E28" s="11" t="str">
        <f t="shared" si="21"/>
        <v>Л</v>
      </c>
      <c r="F28" s="11" t="str">
        <f t="shared" si="22"/>
        <v>А</v>
      </c>
      <c r="G28" s="11" t="str">
        <f t="shared" si="23"/>
        <v>В</v>
      </c>
      <c r="H28" s="14">
        <v>760184</v>
      </c>
      <c r="I28" s="17">
        <v>10</v>
      </c>
      <c r="J28" s="13" t="s">
        <v>10</v>
      </c>
      <c r="K28" s="24">
        <v>9</v>
      </c>
      <c r="L28" s="21">
        <v>30</v>
      </c>
      <c r="M28" s="22">
        <f t="shared" si="24"/>
        <v>0.3</v>
      </c>
      <c r="N28" s="10" t="str">
        <f t="shared" si="25"/>
        <v>Участник</v>
      </c>
    </row>
    <row r="29" spans="1:14" x14ac:dyDescent="0.4">
      <c r="A29" s="13">
        <v>139</v>
      </c>
      <c r="B29" s="14" t="s">
        <v>78</v>
      </c>
      <c r="C29" s="14" t="s">
        <v>53</v>
      </c>
      <c r="D29" s="14" t="s">
        <v>18</v>
      </c>
      <c r="E29" s="11" t="str">
        <f t="shared" si="21"/>
        <v>И</v>
      </c>
      <c r="F29" s="11" t="str">
        <f t="shared" si="22"/>
        <v>Д</v>
      </c>
      <c r="G29" s="11" t="str">
        <f t="shared" si="23"/>
        <v>С</v>
      </c>
      <c r="H29" s="14">
        <v>760184</v>
      </c>
      <c r="I29" s="17">
        <v>10</v>
      </c>
      <c r="J29" s="13" t="s">
        <v>10</v>
      </c>
      <c r="K29" s="24">
        <v>9</v>
      </c>
      <c r="L29" s="21">
        <v>30</v>
      </c>
      <c r="M29" s="22">
        <f t="shared" si="24"/>
        <v>0.3</v>
      </c>
      <c r="N29" s="10" t="str">
        <f t="shared" si="25"/>
        <v>Участник</v>
      </c>
    </row>
    <row r="30" spans="1:14" x14ac:dyDescent="0.4">
      <c r="A30" s="13">
        <v>144</v>
      </c>
      <c r="B30" s="14" t="s">
        <v>79</v>
      </c>
      <c r="C30" s="14" t="s">
        <v>80</v>
      </c>
      <c r="D30" s="14" t="s">
        <v>16</v>
      </c>
      <c r="E30" s="11" t="str">
        <f t="shared" si="21"/>
        <v>С</v>
      </c>
      <c r="F30" s="11" t="str">
        <f t="shared" si="22"/>
        <v>Б</v>
      </c>
      <c r="G30" s="11" t="str">
        <f t="shared" si="23"/>
        <v>А</v>
      </c>
      <c r="H30" s="14">
        <v>760184</v>
      </c>
      <c r="I30" s="17">
        <v>10</v>
      </c>
      <c r="J30" s="13" t="s">
        <v>10</v>
      </c>
      <c r="K30" s="24">
        <v>7</v>
      </c>
      <c r="L30" s="21">
        <v>30</v>
      </c>
      <c r="M30" s="22">
        <f t="shared" si="24"/>
        <v>0.23333333333333334</v>
      </c>
      <c r="N30" s="10" t="str">
        <f t="shared" si="25"/>
        <v>Участник</v>
      </c>
    </row>
    <row r="31" spans="1:14" x14ac:dyDescent="0.4">
      <c r="A31" s="13">
        <v>145</v>
      </c>
      <c r="B31" s="14" t="s">
        <v>73</v>
      </c>
      <c r="C31" s="14" t="s">
        <v>44</v>
      </c>
      <c r="D31" s="14" t="s">
        <v>26</v>
      </c>
      <c r="E31" s="11" t="str">
        <f t="shared" si="21"/>
        <v>Т</v>
      </c>
      <c r="F31" s="11" t="str">
        <f t="shared" si="22"/>
        <v>А</v>
      </c>
      <c r="G31" s="11" t="str">
        <f t="shared" si="23"/>
        <v>М</v>
      </c>
      <c r="H31" s="14">
        <v>760184</v>
      </c>
      <c r="I31" s="17">
        <v>10</v>
      </c>
      <c r="J31" s="13" t="s">
        <v>10</v>
      </c>
      <c r="K31" s="24">
        <v>6</v>
      </c>
      <c r="L31" s="21">
        <v>30</v>
      </c>
      <c r="M31" s="22">
        <f t="shared" si="24"/>
        <v>0.2</v>
      </c>
      <c r="N31" s="10" t="str">
        <f t="shared" si="25"/>
        <v>Участник</v>
      </c>
    </row>
    <row r="32" spans="1:14" x14ac:dyDescent="0.4">
      <c r="A32" s="13">
        <v>160</v>
      </c>
      <c r="B32" s="14" t="s">
        <v>83</v>
      </c>
      <c r="C32" s="14" t="s">
        <v>28</v>
      </c>
      <c r="D32" s="14" t="s">
        <v>29</v>
      </c>
      <c r="E32" s="11" t="str">
        <f t="shared" si="21"/>
        <v>К</v>
      </c>
      <c r="F32" s="11" t="str">
        <f t="shared" si="22"/>
        <v>П</v>
      </c>
      <c r="G32" s="11" t="str">
        <f t="shared" si="23"/>
        <v>Д</v>
      </c>
      <c r="H32" s="14">
        <v>760184</v>
      </c>
      <c r="I32" s="17">
        <v>11</v>
      </c>
      <c r="J32" s="13" t="s">
        <v>10</v>
      </c>
      <c r="K32" s="24">
        <v>24</v>
      </c>
      <c r="L32" s="21">
        <v>30</v>
      </c>
      <c r="M32" s="22">
        <f t="shared" si="24"/>
        <v>0.8</v>
      </c>
      <c r="N32" s="20" t="str">
        <f t="shared" si="25"/>
        <v>Победитель</v>
      </c>
    </row>
    <row r="33" spans="1:14" x14ac:dyDescent="0.4">
      <c r="A33" s="13">
        <v>166</v>
      </c>
      <c r="B33" s="14" t="s">
        <v>23</v>
      </c>
      <c r="C33" s="14" t="s">
        <v>24</v>
      </c>
      <c r="D33" s="14" t="s">
        <v>16</v>
      </c>
      <c r="E33" s="11" t="str">
        <f t="shared" ref="E33:E37" si="26">LEFT(B33,1)</f>
        <v>Д</v>
      </c>
      <c r="F33" s="11" t="str">
        <f t="shared" ref="F33:F37" si="27">LEFT(C33,1)</f>
        <v>С</v>
      </c>
      <c r="G33" s="11" t="str">
        <f t="shared" ref="G33:G37" si="28">LEFT(D33,1)</f>
        <v>А</v>
      </c>
      <c r="H33" s="14">
        <v>760184</v>
      </c>
      <c r="I33" s="17">
        <v>11</v>
      </c>
      <c r="J33" s="13" t="s">
        <v>10</v>
      </c>
      <c r="K33" s="24">
        <v>12</v>
      </c>
      <c r="L33" s="21">
        <v>30</v>
      </c>
      <c r="M33" s="22">
        <f t="shared" ref="M33:M37" si="29">K33/L33</f>
        <v>0.4</v>
      </c>
      <c r="N33" s="20" t="str">
        <f t="shared" ref="N33:N37" si="30">IF(K33&gt;75%*L33,"Победитель",IF(K33&gt;50%*L33,"Призёр","Участник"))</f>
        <v>Участник</v>
      </c>
    </row>
    <row r="34" spans="1:14" x14ac:dyDescent="0.4">
      <c r="A34" s="13">
        <v>169</v>
      </c>
      <c r="B34" s="14" t="s">
        <v>81</v>
      </c>
      <c r="C34" s="14" t="s">
        <v>17</v>
      </c>
      <c r="D34" s="14" t="s">
        <v>18</v>
      </c>
      <c r="E34" s="11" t="str">
        <f t="shared" si="26"/>
        <v>Ж</v>
      </c>
      <c r="F34" s="11" t="str">
        <f t="shared" si="27"/>
        <v>М</v>
      </c>
      <c r="G34" s="11" t="str">
        <f t="shared" si="28"/>
        <v>С</v>
      </c>
      <c r="H34" s="14">
        <v>760184</v>
      </c>
      <c r="I34" s="17">
        <v>11</v>
      </c>
      <c r="J34" s="13" t="s">
        <v>10</v>
      </c>
      <c r="K34" s="24">
        <v>10</v>
      </c>
      <c r="L34" s="21">
        <v>30</v>
      </c>
      <c r="M34" s="22">
        <f t="shared" si="29"/>
        <v>0.33333333333333331</v>
      </c>
      <c r="N34" s="20" t="str">
        <f t="shared" si="30"/>
        <v>Участник</v>
      </c>
    </row>
    <row r="35" spans="1:14" x14ac:dyDescent="0.4">
      <c r="A35" s="13">
        <v>170</v>
      </c>
      <c r="B35" s="14" t="s">
        <v>82</v>
      </c>
      <c r="C35" s="14" t="s">
        <v>19</v>
      </c>
      <c r="D35" s="14" t="s">
        <v>20</v>
      </c>
      <c r="E35" s="11" t="str">
        <f t="shared" si="26"/>
        <v>О</v>
      </c>
      <c r="F35" s="11" t="str">
        <f t="shared" si="27"/>
        <v>К</v>
      </c>
      <c r="G35" s="11" t="str">
        <f t="shared" si="28"/>
        <v>И</v>
      </c>
      <c r="H35" s="14">
        <v>760184</v>
      </c>
      <c r="I35" s="17">
        <v>11</v>
      </c>
      <c r="J35" s="13" t="s">
        <v>10</v>
      </c>
      <c r="K35" s="24">
        <v>10</v>
      </c>
      <c r="L35" s="21">
        <v>30</v>
      </c>
      <c r="M35" s="22">
        <f t="shared" si="29"/>
        <v>0.33333333333333331</v>
      </c>
      <c r="N35" s="20" t="str">
        <f t="shared" si="30"/>
        <v>Участник</v>
      </c>
    </row>
    <row r="36" spans="1:14" x14ac:dyDescent="0.4">
      <c r="A36" s="13">
        <v>176</v>
      </c>
      <c r="B36" s="14" t="s">
        <v>27</v>
      </c>
      <c r="C36" s="14" t="s">
        <v>28</v>
      </c>
      <c r="D36" s="14" t="s">
        <v>29</v>
      </c>
      <c r="E36" s="11" t="str">
        <f t="shared" si="26"/>
        <v>О</v>
      </c>
      <c r="F36" s="11" t="str">
        <f t="shared" si="27"/>
        <v>П</v>
      </c>
      <c r="G36" s="11" t="str">
        <f t="shared" si="28"/>
        <v>Д</v>
      </c>
      <c r="H36" s="14">
        <v>760184</v>
      </c>
      <c r="I36" s="17">
        <v>11</v>
      </c>
      <c r="J36" s="13" t="s">
        <v>10</v>
      </c>
      <c r="K36" s="24">
        <v>4</v>
      </c>
      <c r="L36" s="21">
        <v>30</v>
      </c>
      <c r="M36" s="22">
        <f t="shared" si="29"/>
        <v>0.13333333333333333</v>
      </c>
      <c r="N36" s="10" t="str">
        <f t="shared" si="30"/>
        <v>Участник</v>
      </c>
    </row>
    <row r="37" spans="1:14" x14ac:dyDescent="0.4">
      <c r="A37" s="13">
        <v>178</v>
      </c>
      <c r="B37" s="14" t="s">
        <v>21</v>
      </c>
      <c r="C37" s="14" t="s">
        <v>22</v>
      </c>
      <c r="D37" s="14" t="s">
        <v>18</v>
      </c>
      <c r="E37" s="11" t="str">
        <f t="shared" si="26"/>
        <v>Н</v>
      </c>
      <c r="F37" s="11" t="str">
        <f t="shared" si="27"/>
        <v>М</v>
      </c>
      <c r="G37" s="11" t="str">
        <f t="shared" si="28"/>
        <v>С</v>
      </c>
      <c r="H37" s="14">
        <v>760184</v>
      </c>
      <c r="I37" s="17">
        <v>11</v>
      </c>
      <c r="J37" s="13" t="s">
        <v>10</v>
      </c>
      <c r="K37" s="24">
        <v>2</v>
      </c>
      <c r="L37" s="21">
        <v>30</v>
      </c>
      <c r="M37" s="22">
        <f t="shared" si="29"/>
        <v>6.6666666666666666E-2</v>
      </c>
      <c r="N37" s="10" t="str">
        <f t="shared" si="30"/>
        <v>Участник</v>
      </c>
    </row>
  </sheetData>
  <sortState ref="B8:N189">
    <sortCondition ref="I8:I189"/>
    <sortCondition descending="1" ref="K8:K189"/>
  </sortState>
  <mergeCells count="15">
    <mergeCell ref="E5:E7"/>
    <mergeCell ref="F5:F7"/>
    <mergeCell ref="G5:G7"/>
    <mergeCell ref="N5:N7"/>
    <mergeCell ref="H5:H7"/>
    <mergeCell ref="I5:I7"/>
    <mergeCell ref="M5:M7"/>
    <mergeCell ref="J5:J7"/>
    <mergeCell ref="L5:L7"/>
    <mergeCell ref="K5:K7"/>
    <mergeCell ref="A4:C4"/>
    <mergeCell ref="A5:A7"/>
    <mergeCell ref="B5:B7"/>
    <mergeCell ref="C5:C7"/>
    <mergeCell ref="D5:D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Физика_7-11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2018-10-01T09:29:32Z</cp:lastPrinted>
  <dcterms:created xsi:type="dcterms:W3CDTF">2018-08-16T12:42:27Z</dcterms:created>
  <dcterms:modified xsi:type="dcterms:W3CDTF">2022-10-20T09:52:18Z</dcterms:modified>
</cp:coreProperties>
</file>