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eachers\Большакова\tutor\Завуч\Завуч\2022-2023\Олимпиада 2022-2023\Школьный этап\ИТОГИ\Искусство\"/>
    </mc:Choice>
  </mc:AlternateContent>
  <bookViews>
    <workbookView xWindow="-110" yWindow="-110" windowWidth="23260" windowHeight="12580" tabRatio="500"/>
  </bookViews>
  <sheets>
    <sheet name="Искусство 5-1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7" i="1" l="1"/>
  <c r="G7" i="1"/>
  <c r="H7" i="1"/>
  <c r="F8" i="1"/>
  <c r="G8" i="1"/>
  <c r="H8" i="1"/>
  <c r="F9" i="1"/>
  <c r="G9" i="1"/>
  <c r="H9" i="1"/>
  <c r="F10" i="1"/>
  <c r="G10" i="1"/>
  <c r="H10" i="1"/>
  <c r="F11" i="1"/>
  <c r="G11" i="1"/>
  <c r="H11" i="1"/>
  <c r="F12" i="1"/>
  <c r="G12" i="1"/>
  <c r="H12" i="1"/>
  <c r="F13" i="1"/>
  <c r="G13" i="1"/>
  <c r="H13" i="1"/>
  <c r="F14" i="1"/>
  <c r="G14" i="1"/>
  <c r="H14" i="1"/>
  <c r="F15" i="1"/>
  <c r="G15" i="1"/>
  <c r="H15" i="1"/>
  <c r="F16" i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T28" i="1" l="1"/>
  <c r="T21" i="1"/>
  <c r="T24" i="1"/>
  <c r="T25" i="1"/>
  <c r="T22" i="1"/>
  <c r="T18" i="1"/>
  <c r="T23" i="1"/>
  <c r="T27" i="1"/>
  <c r="T20" i="1"/>
  <c r="T26" i="1"/>
  <c r="T17" i="1"/>
  <c r="T19" i="1"/>
  <c r="T12" i="1"/>
  <c r="T16" i="1"/>
  <c r="T14" i="1"/>
  <c r="T15" i="1"/>
  <c r="T11" i="1"/>
  <c r="T10" i="1"/>
  <c r="T9" i="1"/>
  <c r="T8" i="1"/>
  <c r="T7" i="1"/>
  <c r="T13" i="1"/>
  <c r="V12" i="1" l="1"/>
  <c r="W8" i="1"/>
  <c r="V8" i="1"/>
  <c r="W16" i="1"/>
  <c r="V16" i="1"/>
  <c r="W23" i="1"/>
  <c r="V23" i="1"/>
  <c r="W28" i="1"/>
  <c r="V28" i="1"/>
  <c r="W10" i="1"/>
  <c r="V10" i="1"/>
  <c r="V17" i="1"/>
  <c r="W17" i="1"/>
  <c r="V22" i="1"/>
  <c r="W22" i="1"/>
  <c r="V19" i="1"/>
  <c r="W19" i="1"/>
  <c r="V11" i="1"/>
  <c r="W11" i="1"/>
  <c r="V26" i="1"/>
  <c r="W26" i="1"/>
  <c r="W25" i="1"/>
  <c r="V25" i="1"/>
  <c r="W9" i="1"/>
  <c r="V9" i="1"/>
  <c r="V15" i="1"/>
  <c r="W15" i="1"/>
  <c r="V20" i="1"/>
  <c r="W20" i="1"/>
  <c r="V24" i="1"/>
  <c r="W24" i="1"/>
  <c r="V18" i="1"/>
  <c r="W18" i="1"/>
  <c r="V13" i="1"/>
  <c r="V7" i="1"/>
  <c r="W7" i="1"/>
  <c r="V14" i="1"/>
  <c r="V27" i="1"/>
  <c r="W27" i="1"/>
  <c r="V21" i="1"/>
  <c r="W21" i="1"/>
</calcChain>
</file>

<file path=xl/sharedStrings.xml><?xml version="1.0" encoding="utf-8"?>
<sst xmlns="http://schemas.openxmlformats.org/spreadsheetml/2006/main" count="160" uniqueCount="108">
  <si>
    <t>Итоговая ведомость школьного этапа всероссийской олимпиады школьников по искусству</t>
  </si>
  <si>
    <t>№ п/п</t>
  </si>
  <si>
    <t>Пол (Ж/М)</t>
  </si>
  <si>
    <t>Фамилия</t>
  </si>
  <si>
    <t>Имя</t>
  </si>
  <si>
    <t>Отчество</t>
  </si>
  <si>
    <t>Код школы</t>
  </si>
  <si>
    <t>Класс</t>
  </si>
  <si>
    <t>Шифр участника</t>
  </si>
  <si>
    <t>Город</t>
  </si>
  <si>
    <t>№ части/задания</t>
  </si>
  <si>
    <t>Общий балл</t>
  </si>
  <si>
    <t>МАХ балл</t>
  </si>
  <si>
    <t>% выполнения</t>
  </si>
  <si>
    <t>Статус</t>
  </si>
  <si>
    <t>№1</t>
  </si>
  <si>
    <t>№2</t>
  </si>
  <si>
    <t>№3</t>
  </si>
  <si>
    <t>№4</t>
  </si>
  <si>
    <t>№5</t>
  </si>
  <si>
    <t>№6</t>
  </si>
  <si>
    <t>№7</t>
  </si>
  <si>
    <t>М</t>
  </si>
  <si>
    <t>Переславль-Залесский</t>
  </si>
  <si>
    <t>Александровна</t>
  </si>
  <si>
    <t>Алексеевна</t>
  </si>
  <si>
    <t>Юрьевич</t>
  </si>
  <si>
    <t>Дмитриевна</t>
  </si>
  <si>
    <t>Сергеевна</t>
  </si>
  <si>
    <t>Вадимовна</t>
  </si>
  <si>
    <t>Дарья</t>
  </si>
  <si>
    <t>Олеся</t>
  </si>
  <si>
    <t>Владимировна</t>
  </si>
  <si>
    <t>Полина</t>
  </si>
  <si>
    <t>Захарова</t>
  </si>
  <si>
    <t>Кира</t>
  </si>
  <si>
    <t>Михайловна</t>
  </si>
  <si>
    <t>Виктория</t>
  </si>
  <si>
    <t>Алексеевич</t>
  </si>
  <si>
    <t>Анастасия</t>
  </si>
  <si>
    <t>Игоревна</t>
  </si>
  <si>
    <t>Владислав</t>
  </si>
  <si>
    <t>Ж</t>
  </si>
  <si>
    <t>Владимир</t>
  </si>
  <si>
    <t>Романович</t>
  </si>
  <si>
    <t>Рюмина</t>
  </si>
  <si>
    <t>Василиса</t>
  </si>
  <si>
    <t>Борисова</t>
  </si>
  <si>
    <t>Олеговна</t>
  </si>
  <si>
    <t>Боброва</t>
  </si>
  <si>
    <t>Ероховец</t>
  </si>
  <si>
    <t>Снежана</t>
  </si>
  <si>
    <t>Догадаева</t>
  </si>
  <si>
    <t>Ярослава</t>
  </si>
  <si>
    <t>Сосновская</t>
  </si>
  <si>
    <t>Борисовна</t>
  </si>
  <si>
    <t>Дьяченко</t>
  </si>
  <si>
    <t>Атабалаев</t>
  </si>
  <si>
    <t>Тимур</t>
  </si>
  <si>
    <t>Соколов</t>
  </si>
  <si>
    <t>Сарычев</t>
  </si>
  <si>
    <t>Дмитрий</t>
  </si>
  <si>
    <t>И0701</t>
  </si>
  <si>
    <t>И0706</t>
  </si>
  <si>
    <t>И0704</t>
  </si>
  <si>
    <t>И0705</t>
  </si>
  <si>
    <t>И0707</t>
  </si>
  <si>
    <t>И0708</t>
  </si>
  <si>
    <t>И0702</t>
  </si>
  <si>
    <t>И0710</t>
  </si>
  <si>
    <t>И0703</t>
  </si>
  <si>
    <t>И0709</t>
  </si>
  <si>
    <t>Марфа</t>
  </si>
  <si>
    <t>Первина</t>
  </si>
  <si>
    <t xml:space="preserve">София </t>
  </si>
  <si>
    <t>Тимуровна</t>
  </si>
  <si>
    <t>Стась</t>
  </si>
  <si>
    <t>Матрона</t>
  </si>
  <si>
    <t>Муленкова</t>
  </si>
  <si>
    <t xml:space="preserve">Софья </t>
  </si>
  <si>
    <t>Головко</t>
  </si>
  <si>
    <t>Александра</t>
  </si>
  <si>
    <t>Рубцова</t>
  </si>
  <si>
    <t>Марахтанова</t>
  </si>
  <si>
    <t>Пупкова</t>
  </si>
  <si>
    <t>Уварова-Корюгина Кира</t>
  </si>
  <si>
    <t>Шарков</t>
  </si>
  <si>
    <t>Сергей</t>
  </si>
  <si>
    <t>Данилович</t>
  </si>
  <si>
    <t>Харитонова</t>
  </si>
  <si>
    <t>Елисеева</t>
  </si>
  <si>
    <t>И0805</t>
  </si>
  <si>
    <t>И0804</t>
  </si>
  <si>
    <t>И0810</t>
  </si>
  <si>
    <t>И0806</t>
  </si>
  <si>
    <t>И0802</t>
  </si>
  <si>
    <t>И0803</t>
  </si>
  <si>
    <t>И0807</t>
  </si>
  <si>
    <t>И0808</t>
  </si>
  <si>
    <t>И0809</t>
  </si>
  <si>
    <t>И0801</t>
  </si>
  <si>
    <t>И0902</t>
  </si>
  <si>
    <t>И0901</t>
  </si>
  <si>
    <t>Участник</t>
  </si>
  <si>
    <t>«21» октября 2022 г.</t>
  </si>
  <si>
    <t>Ф</t>
  </si>
  <si>
    <t>И</t>
  </si>
  <si>
    <t>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</si>
</sst>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9" fontId="7" fillId="0" borderId="0" applyBorder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1" fontId="4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49" fontId="4" fillId="0" borderId="0" xfId="0" applyNumberFormat="1" applyFont="1" applyFill="1" applyAlignment="1"/>
    <xf numFmtId="0" fontId="4" fillId="0" borderId="0" xfId="0" applyFont="1" applyFill="1" applyAlignment="1">
      <alignment vertical="distributed" wrapText="1"/>
    </xf>
    <xf numFmtId="0" fontId="6" fillId="0" borderId="1" xfId="3" applyFont="1" applyFill="1" applyBorder="1" applyAlignment="1"/>
    <xf numFmtId="0" fontId="6" fillId="0" borderId="1" xfId="6" applyFont="1" applyFill="1" applyBorder="1" applyAlignment="1"/>
    <xf numFmtId="0" fontId="0" fillId="0" borderId="0" xfId="0" applyFill="1"/>
    <xf numFmtId="0" fontId="6" fillId="0" borderId="1" xfId="0" applyFont="1" applyFill="1" applyBorder="1"/>
    <xf numFmtId="0" fontId="6" fillId="0" borderId="1" xfId="3" applyFont="1" applyFill="1" applyBorder="1" applyAlignment="1">
      <alignment horizontal="center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9" fontId="6" fillId="0" borderId="1" xfId="1" applyFont="1" applyFill="1" applyBorder="1" applyAlignment="1" applyProtection="1"/>
    <xf numFmtId="0" fontId="6" fillId="0" borderId="1" xfId="0" applyFont="1" applyFill="1" applyBorder="1" applyAlignment="1">
      <alignment vertical="center"/>
    </xf>
    <xf numFmtId="0" fontId="6" fillId="0" borderId="1" xfId="4" applyFont="1" applyFill="1" applyBorder="1" applyAlignment="1">
      <alignment horizontal="center"/>
    </xf>
    <xf numFmtId="0" fontId="9" fillId="0" borderId="1" xfId="0" applyFont="1" applyFill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11">
    <cellStyle name="TableStyleLight1" xfId="2"/>
    <cellStyle name="Обычный" xfId="0" builtinId="0"/>
    <cellStyle name="Обычный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6 2" xfId="10"/>
    <cellStyle name="Процентный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9C3"/>
      <rgbColor rgb="FFFFFF99"/>
      <rgbColor rgb="FF99CCFF"/>
      <rgbColor rgb="FFFF99CC"/>
      <rgbColor rgb="FFCC99FF"/>
      <rgbColor rgb="FFE6B9B8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W28"/>
  <sheetViews>
    <sheetView tabSelected="1" topLeftCell="A4" zoomScale="70" zoomScaleNormal="70" workbookViewId="0">
      <selection activeCell="L39" sqref="L39"/>
    </sheetView>
  </sheetViews>
  <sheetFormatPr defaultColWidth="9.08984375" defaultRowHeight="18" x14ac:dyDescent="0.4"/>
  <cols>
    <col min="1" max="1" width="7.453125" style="1" customWidth="1"/>
    <col min="2" max="2" width="6.90625" style="1" hidden="1" customWidth="1"/>
    <col min="3" max="3" width="20.36328125" style="2" customWidth="1"/>
    <col min="4" max="4" width="18" style="2" hidden="1" customWidth="1"/>
    <col min="5" max="5" width="22.08984375" style="2" hidden="1" customWidth="1"/>
    <col min="6" max="6" width="4.6328125" style="2" hidden="1" customWidth="1"/>
    <col min="7" max="8" width="4.6328125" style="2" customWidth="1"/>
    <col min="9" max="9" width="13.08984375" style="1" customWidth="1"/>
    <col min="10" max="10" width="8.08984375" style="3" customWidth="1"/>
    <col min="11" max="11" width="12.36328125" style="4" hidden="1" customWidth="1"/>
    <col min="12" max="12" width="25.6328125" style="2" customWidth="1"/>
    <col min="13" max="13" width="6.08984375" style="2" customWidth="1"/>
    <col min="14" max="17" width="6" style="2" customWidth="1"/>
    <col min="18" max="18" width="6.08984375" style="2" customWidth="1"/>
    <col min="19" max="19" width="6" style="2" customWidth="1"/>
    <col min="20" max="20" width="10.08984375" style="5" customWidth="1"/>
    <col min="21" max="22" width="10" style="2" customWidth="1"/>
    <col min="23" max="23" width="18" style="5" customWidth="1"/>
    <col min="24" max="1011" width="9.08984375" style="2"/>
    <col min="1012" max="16384" width="9.08984375" style="9"/>
  </cols>
  <sheetData>
    <row r="1" spans="1:23" s="2" customFormat="1" x14ac:dyDescent="0.4">
      <c r="A1" s="1"/>
      <c r="B1" s="1"/>
      <c r="I1" s="1"/>
      <c r="J1" s="3"/>
      <c r="K1" s="4"/>
      <c r="T1" s="5"/>
      <c r="W1" s="5"/>
    </row>
    <row r="2" spans="1:23" s="2" customFormat="1" x14ac:dyDescent="0.4">
      <c r="A2" s="1"/>
      <c r="B2" s="1"/>
      <c r="C2" s="2" t="s">
        <v>0</v>
      </c>
      <c r="I2" s="1"/>
      <c r="J2" s="3"/>
      <c r="K2" s="4"/>
      <c r="T2" s="5"/>
      <c r="W2" s="5"/>
    </row>
    <row r="3" spans="1:23" s="2" customFormat="1" x14ac:dyDescent="0.4">
      <c r="A3" s="21" t="s">
        <v>104</v>
      </c>
      <c r="B3" s="21"/>
      <c r="C3" s="21"/>
      <c r="D3" s="21"/>
      <c r="I3" s="1"/>
      <c r="J3" s="3"/>
      <c r="K3" s="4"/>
      <c r="T3" s="5"/>
      <c r="W3" s="5"/>
    </row>
    <row r="4" spans="1:23" s="6" customFormat="1" ht="22.5" customHeight="1" x14ac:dyDescent="0.35">
      <c r="A4" s="20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2" t="s">
        <v>105</v>
      </c>
      <c r="G4" s="22" t="s">
        <v>106</v>
      </c>
      <c r="H4" s="22" t="s">
        <v>107</v>
      </c>
      <c r="I4" s="20" t="s">
        <v>6</v>
      </c>
      <c r="J4" s="25" t="s">
        <v>7</v>
      </c>
      <c r="K4" s="20" t="s">
        <v>8</v>
      </c>
      <c r="L4" s="20" t="s">
        <v>9</v>
      </c>
      <c r="M4" s="20" t="s">
        <v>10</v>
      </c>
      <c r="N4" s="20"/>
      <c r="O4" s="20"/>
      <c r="P4" s="20"/>
      <c r="Q4" s="20"/>
      <c r="R4" s="20"/>
      <c r="S4" s="20"/>
      <c r="T4" s="26" t="s">
        <v>11</v>
      </c>
      <c r="U4" s="20" t="s">
        <v>12</v>
      </c>
      <c r="V4" s="20" t="s">
        <v>13</v>
      </c>
      <c r="W4" s="26" t="s">
        <v>14</v>
      </c>
    </row>
    <row r="5" spans="1:23" s="6" customFormat="1" ht="16.5" customHeight="1" x14ac:dyDescent="0.35">
      <c r="A5" s="20"/>
      <c r="B5" s="20"/>
      <c r="C5" s="20"/>
      <c r="D5" s="20"/>
      <c r="E5" s="20"/>
      <c r="F5" s="23"/>
      <c r="G5" s="23"/>
      <c r="H5" s="23"/>
      <c r="I5" s="20"/>
      <c r="J5" s="25"/>
      <c r="K5" s="20"/>
      <c r="L5" s="20"/>
      <c r="M5" s="20" t="s">
        <v>15</v>
      </c>
      <c r="N5" s="20" t="s">
        <v>16</v>
      </c>
      <c r="O5" s="20" t="s">
        <v>17</v>
      </c>
      <c r="P5" s="20" t="s">
        <v>18</v>
      </c>
      <c r="Q5" s="20" t="s">
        <v>19</v>
      </c>
      <c r="R5" s="20" t="s">
        <v>20</v>
      </c>
      <c r="S5" s="20" t="s">
        <v>21</v>
      </c>
      <c r="T5" s="26"/>
      <c r="U5" s="20"/>
      <c r="V5" s="20"/>
      <c r="W5" s="26"/>
    </row>
    <row r="6" spans="1:23" s="6" customFormat="1" x14ac:dyDescent="0.35">
      <c r="A6" s="20"/>
      <c r="B6" s="20"/>
      <c r="C6" s="20"/>
      <c r="D6" s="20"/>
      <c r="E6" s="20"/>
      <c r="F6" s="24"/>
      <c r="G6" s="24"/>
      <c r="H6" s="24"/>
      <c r="I6" s="20"/>
      <c r="J6" s="25"/>
      <c r="K6" s="20"/>
      <c r="L6" s="20"/>
      <c r="M6" s="20"/>
      <c r="N6" s="20"/>
      <c r="O6" s="20"/>
      <c r="P6" s="20"/>
      <c r="Q6" s="20"/>
      <c r="R6" s="20"/>
      <c r="S6" s="20"/>
      <c r="T6" s="26"/>
      <c r="U6" s="20"/>
      <c r="V6" s="20"/>
      <c r="W6" s="26"/>
    </row>
    <row r="7" spans="1:23" x14ac:dyDescent="0.4">
      <c r="A7" s="15">
        <v>75</v>
      </c>
      <c r="B7" s="15" t="s">
        <v>22</v>
      </c>
      <c r="C7" s="10" t="s">
        <v>47</v>
      </c>
      <c r="D7" s="10" t="s">
        <v>31</v>
      </c>
      <c r="E7" s="10" t="s">
        <v>48</v>
      </c>
      <c r="F7" s="17" t="str">
        <f t="shared" ref="F7:F21" si="0">LEFT(C7,1)</f>
        <v>Б</v>
      </c>
      <c r="G7" s="17" t="str">
        <f t="shared" ref="G7:G21" si="1">LEFT(D7,1)</f>
        <v>О</v>
      </c>
      <c r="H7" s="17" t="str">
        <f t="shared" ref="H7:H21" si="2">LEFT(E7,1)</f>
        <v>О</v>
      </c>
      <c r="I7" s="11">
        <v>760184</v>
      </c>
      <c r="J7" s="14">
        <v>7</v>
      </c>
      <c r="K7" s="13" t="s">
        <v>63</v>
      </c>
      <c r="L7" s="7" t="s">
        <v>23</v>
      </c>
      <c r="M7" s="7">
        <v>9</v>
      </c>
      <c r="N7" s="7">
        <v>21</v>
      </c>
      <c r="O7" s="7">
        <v>7</v>
      </c>
      <c r="P7" s="7">
        <v>18</v>
      </c>
      <c r="Q7" s="7">
        <v>6</v>
      </c>
      <c r="R7" s="7">
        <v>17</v>
      </c>
      <c r="S7" s="12"/>
      <c r="T7" s="8">
        <f t="shared" ref="T7:T14" si="3">SUM(M7:S7)</f>
        <v>78</v>
      </c>
      <c r="U7" s="12">
        <v>91</v>
      </c>
      <c r="V7" s="16">
        <f t="shared" ref="V7:V20" si="4">T7/U7</f>
        <v>0.8571428571428571</v>
      </c>
      <c r="W7" s="19" t="str">
        <f t="shared" ref="W7:W9" si="5">IF(T7&gt;75%*U7,"Победитель",IF(T7&gt;50%*U7,"Призёр","Участник"))</f>
        <v>Победитель</v>
      </c>
    </row>
    <row r="8" spans="1:23" x14ac:dyDescent="0.4">
      <c r="A8" s="15">
        <v>78</v>
      </c>
      <c r="B8" s="15" t="s">
        <v>22</v>
      </c>
      <c r="C8" s="12" t="s">
        <v>49</v>
      </c>
      <c r="D8" s="12" t="s">
        <v>33</v>
      </c>
      <c r="E8" s="12" t="s">
        <v>25</v>
      </c>
      <c r="F8" s="17" t="str">
        <f t="shared" si="0"/>
        <v>Б</v>
      </c>
      <c r="G8" s="17" t="str">
        <f t="shared" si="1"/>
        <v>П</v>
      </c>
      <c r="H8" s="17" t="str">
        <f t="shared" si="2"/>
        <v>А</v>
      </c>
      <c r="I8" s="13">
        <v>760184</v>
      </c>
      <c r="J8" s="14">
        <v>7</v>
      </c>
      <c r="K8" s="13" t="s">
        <v>64</v>
      </c>
      <c r="L8" s="7" t="s">
        <v>23</v>
      </c>
      <c r="M8" s="12">
        <v>9</v>
      </c>
      <c r="N8" s="12">
        <v>20</v>
      </c>
      <c r="O8" s="12">
        <v>6</v>
      </c>
      <c r="P8" s="12">
        <v>18</v>
      </c>
      <c r="Q8" s="12">
        <v>6</v>
      </c>
      <c r="R8" s="12">
        <v>16</v>
      </c>
      <c r="S8" s="12"/>
      <c r="T8" s="8">
        <f t="shared" si="3"/>
        <v>75</v>
      </c>
      <c r="U8" s="12">
        <v>91</v>
      </c>
      <c r="V8" s="16">
        <f t="shared" si="4"/>
        <v>0.82417582417582413</v>
      </c>
      <c r="W8" s="19" t="str">
        <f t="shared" si="5"/>
        <v>Победитель</v>
      </c>
    </row>
    <row r="9" spans="1:23" x14ac:dyDescent="0.4">
      <c r="A9" s="15">
        <v>79</v>
      </c>
      <c r="B9" s="15" t="s">
        <v>22</v>
      </c>
      <c r="C9" s="12" t="s">
        <v>50</v>
      </c>
      <c r="D9" s="12" t="s">
        <v>51</v>
      </c>
      <c r="E9" s="12" t="s">
        <v>28</v>
      </c>
      <c r="F9" s="17" t="str">
        <f t="shared" si="0"/>
        <v>Е</v>
      </c>
      <c r="G9" s="17" t="str">
        <f t="shared" si="1"/>
        <v>С</v>
      </c>
      <c r="H9" s="17" t="str">
        <f t="shared" si="2"/>
        <v>С</v>
      </c>
      <c r="I9" s="13">
        <v>760184</v>
      </c>
      <c r="J9" s="14">
        <v>7</v>
      </c>
      <c r="K9" s="13" t="s">
        <v>65</v>
      </c>
      <c r="L9" s="7" t="s">
        <v>23</v>
      </c>
      <c r="M9" s="12">
        <v>8</v>
      </c>
      <c r="N9" s="12">
        <v>20</v>
      </c>
      <c r="O9" s="12">
        <v>6</v>
      </c>
      <c r="P9" s="12">
        <v>18</v>
      </c>
      <c r="Q9" s="12">
        <v>6</v>
      </c>
      <c r="R9" s="12">
        <v>16</v>
      </c>
      <c r="S9" s="12"/>
      <c r="T9" s="8">
        <f t="shared" si="3"/>
        <v>74</v>
      </c>
      <c r="U9" s="12">
        <v>91</v>
      </c>
      <c r="V9" s="16">
        <f t="shared" si="4"/>
        <v>0.81318681318681318</v>
      </c>
      <c r="W9" s="19" t="str">
        <f t="shared" si="5"/>
        <v>Победитель</v>
      </c>
    </row>
    <row r="10" spans="1:23" x14ac:dyDescent="0.4">
      <c r="A10" s="15">
        <v>83</v>
      </c>
      <c r="B10" s="15" t="s">
        <v>42</v>
      </c>
      <c r="C10" s="12" t="s">
        <v>52</v>
      </c>
      <c r="D10" s="12" t="s">
        <v>53</v>
      </c>
      <c r="E10" s="12" t="s">
        <v>29</v>
      </c>
      <c r="F10" s="17" t="str">
        <f t="shared" si="0"/>
        <v>Д</v>
      </c>
      <c r="G10" s="17" t="str">
        <f t="shared" si="1"/>
        <v>Я</v>
      </c>
      <c r="H10" s="17" t="str">
        <f t="shared" si="2"/>
        <v>В</v>
      </c>
      <c r="I10" s="13">
        <v>760184</v>
      </c>
      <c r="J10" s="14">
        <v>7</v>
      </c>
      <c r="K10" s="13" t="s">
        <v>66</v>
      </c>
      <c r="L10" s="7" t="s">
        <v>23</v>
      </c>
      <c r="M10" s="12">
        <v>8</v>
      </c>
      <c r="N10" s="12">
        <v>17</v>
      </c>
      <c r="O10" s="12">
        <v>6</v>
      </c>
      <c r="P10" s="12">
        <v>16</v>
      </c>
      <c r="Q10" s="12">
        <v>3</v>
      </c>
      <c r="R10" s="12">
        <v>13</v>
      </c>
      <c r="S10" s="12"/>
      <c r="T10" s="8">
        <f t="shared" si="3"/>
        <v>63</v>
      </c>
      <c r="U10" s="12">
        <v>91</v>
      </c>
      <c r="V10" s="16">
        <f t="shared" si="4"/>
        <v>0.69230769230769229</v>
      </c>
      <c r="W10" s="19" t="str">
        <f>IF(T10&gt;75%*U10,"Победитель",IF(T10&gt;50%*U10,"Призёр","Участник"))</f>
        <v>Призёр</v>
      </c>
    </row>
    <row r="11" spans="1:23" x14ac:dyDescent="0.4">
      <c r="A11" s="15">
        <v>85</v>
      </c>
      <c r="B11" s="15" t="s">
        <v>42</v>
      </c>
      <c r="C11" s="12" t="s">
        <v>54</v>
      </c>
      <c r="D11" s="12" t="s">
        <v>72</v>
      </c>
      <c r="E11" s="12" t="s">
        <v>55</v>
      </c>
      <c r="F11" s="17" t="str">
        <f t="shared" si="0"/>
        <v>С</v>
      </c>
      <c r="G11" s="17" t="str">
        <f t="shared" si="1"/>
        <v>М</v>
      </c>
      <c r="H11" s="17" t="str">
        <f t="shared" si="2"/>
        <v>Б</v>
      </c>
      <c r="I11" s="13">
        <v>760184</v>
      </c>
      <c r="J11" s="14">
        <v>7</v>
      </c>
      <c r="K11" s="13" t="s">
        <v>67</v>
      </c>
      <c r="L11" s="7" t="s">
        <v>23</v>
      </c>
      <c r="M11" s="12">
        <v>11</v>
      </c>
      <c r="N11" s="12">
        <v>15</v>
      </c>
      <c r="O11" s="12">
        <v>5</v>
      </c>
      <c r="P11" s="12">
        <v>16</v>
      </c>
      <c r="Q11" s="12">
        <v>3</v>
      </c>
      <c r="R11" s="12">
        <v>12</v>
      </c>
      <c r="S11" s="12"/>
      <c r="T11" s="8">
        <f t="shared" si="3"/>
        <v>62</v>
      </c>
      <c r="U11" s="12">
        <v>91</v>
      </c>
      <c r="V11" s="16">
        <f t="shared" si="4"/>
        <v>0.68131868131868134</v>
      </c>
      <c r="W11" s="19" t="str">
        <f>IF(T11&gt;75%*U11,"Победитель",IF(T11&gt;50%*U11,"Призёр","Участник"))</f>
        <v>Призёр</v>
      </c>
    </row>
    <row r="12" spans="1:23" x14ac:dyDescent="0.4">
      <c r="A12" s="15">
        <v>87</v>
      </c>
      <c r="B12" s="15" t="s">
        <v>42</v>
      </c>
      <c r="C12" s="12" t="s">
        <v>60</v>
      </c>
      <c r="D12" s="12" t="s">
        <v>61</v>
      </c>
      <c r="E12" s="12" t="s">
        <v>44</v>
      </c>
      <c r="F12" s="17" t="str">
        <f t="shared" si="0"/>
        <v>С</v>
      </c>
      <c r="G12" s="17" t="str">
        <f t="shared" si="1"/>
        <v>Д</v>
      </c>
      <c r="H12" s="17" t="str">
        <f t="shared" si="2"/>
        <v>Р</v>
      </c>
      <c r="I12" s="13">
        <v>760184</v>
      </c>
      <c r="J12" s="14">
        <v>7</v>
      </c>
      <c r="K12" s="13" t="s">
        <v>71</v>
      </c>
      <c r="L12" s="7" t="s">
        <v>23</v>
      </c>
      <c r="M12" s="12">
        <v>10</v>
      </c>
      <c r="N12" s="12">
        <v>7</v>
      </c>
      <c r="O12" s="12">
        <v>1</v>
      </c>
      <c r="P12" s="12">
        <v>15</v>
      </c>
      <c r="Q12" s="12">
        <v>6</v>
      </c>
      <c r="R12" s="12">
        <v>20</v>
      </c>
      <c r="S12" s="12"/>
      <c r="T12" s="8">
        <f t="shared" si="3"/>
        <v>59</v>
      </c>
      <c r="U12" s="12">
        <v>91</v>
      </c>
      <c r="V12" s="16">
        <f t="shared" si="4"/>
        <v>0.64835164835164838</v>
      </c>
      <c r="W12" s="19" t="s">
        <v>103</v>
      </c>
    </row>
    <row r="13" spans="1:23" x14ac:dyDescent="0.4">
      <c r="A13" s="15">
        <v>89</v>
      </c>
      <c r="B13" s="15" t="s">
        <v>42</v>
      </c>
      <c r="C13" s="10" t="s">
        <v>45</v>
      </c>
      <c r="D13" s="10" t="s">
        <v>46</v>
      </c>
      <c r="E13" s="10" t="s">
        <v>36</v>
      </c>
      <c r="F13" s="17" t="str">
        <f t="shared" si="0"/>
        <v>Р</v>
      </c>
      <c r="G13" s="17" t="str">
        <f t="shared" si="1"/>
        <v>В</v>
      </c>
      <c r="H13" s="17" t="str">
        <f t="shared" si="2"/>
        <v>М</v>
      </c>
      <c r="I13" s="11">
        <v>760184</v>
      </c>
      <c r="J13" s="14">
        <v>7</v>
      </c>
      <c r="K13" s="13" t="s">
        <v>62</v>
      </c>
      <c r="L13" s="7" t="s">
        <v>23</v>
      </c>
      <c r="M13" s="7">
        <v>7</v>
      </c>
      <c r="N13" s="7">
        <v>20</v>
      </c>
      <c r="O13" s="7">
        <v>4</v>
      </c>
      <c r="P13" s="7">
        <v>0</v>
      </c>
      <c r="Q13" s="7">
        <v>4</v>
      </c>
      <c r="R13" s="7">
        <v>18</v>
      </c>
      <c r="S13" s="12"/>
      <c r="T13" s="8">
        <f t="shared" si="3"/>
        <v>53</v>
      </c>
      <c r="U13" s="12">
        <v>91</v>
      </c>
      <c r="V13" s="16">
        <f t="shared" si="4"/>
        <v>0.58241758241758246</v>
      </c>
      <c r="W13" s="19" t="s">
        <v>103</v>
      </c>
    </row>
    <row r="14" spans="1:23" x14ac:dyDescent="0.4">
      <c r="A14" s="15">
        <v>90</v>
      </c>
      <c r="B14" s="15" t="s">
        <v>22</v>
      </c>
      <c r="C14" s="12" t="s">
        <v>57</v>
      </c>
      <c r="D14" s="12" t="s">
        <v>58</v>
      </c>
      <c r="E14" s="12" t="s">
        <v>38</v>
      </c>
      <c r="F14" s="17" t="str">
        <f t="shared" si="0"/>
        <v>А</v>
      </c>
      <c r="G14" s="17" t="str">
        <f t="shared" si="1"/>
        <v>Т</v>
      </c>
      <c r="H14" s="17" t="str">
        <f t="shared" si="2"/>
        <v>А</v>
      </c>
      <c r="I14" s="13">
        <v>760184</v>
      </c>
      <c r="J14" s="14">
        <v>7</v>
      </c>
      <c r="K14" s="13" t="s">
        <v>69</v>
      </c>
      <c r="L14" s="7" t="s">
        <v>23</v>
      </c>
      <c r="M14" s="12">
        <v>8</v>
      </c>
      <c r="N14" s="12">
        <v>17</v>
      </c>
      <c r="O14" s="12">
        <v>5</v>
      </c>
      <c r="P14" s="12">
        <v>13</v>
      </c>
      <c r="Q14" s="12">
        <v>3</v>
      </c>
      <c r="R14" s="12">
        <v>7</v>
      </c>
      <c r="S14" s="12"/>
      <c r="T14" s="8">
        <f t="shared" si="3"/>
        <v>53</v>
      </c>
      <c r="U14" s="12">
        <v>91</v>
      </c>
      <c r="V14" s="16">
        <f t="shared" si="4"/>
        <v>0.58241758241758246</v>
      </c>
      <c r="W14" s="19" t="s">
        <v>103</v>
      </c>
    </row>
    <row r="15" spans="1:23" x14ac:dyDescent="0.4">
      <c r="A15" s="15">
        <v>103</v>
      </c>
      <c r="B15" s="15" t="s">
        <v>42</v>
      </c>
      <c r="C15" s="12" t="s">
        <v>56</v>
      </c>
      <c r="D15" s="12" t="s">
        <v>41</v>
      </c>
      <c r="E15" s="12" t="s">
        <v>38</v>
      </c>
      <c r="F15" s="17" t="str">
        <f t="shared" si="0"/>
        <v>Д</v>
      </c>
      <c r="G15" s="17" t="str">
        <f t="shared" si="1"/>
        <v>В</v>
      </c>
      <c r="H15" s="17" t="str">
        <f t="shared" si="2"/>
        <v>А</v>
      </c>
      <c r="I15" s="13">
        <v>760184</v>
      </c>
      <c r="J15" s="14">
        <v>7</v>
      </c>
      <c r="K15" s="13" t="s">
        <v>68</v>
      </c>
      <c r="L15" s="7" t="s">
        <v>23</v>
      </c>
      <c r="M15" s="12">
        <v>7</v>
      </c>
      <c r="N15" s="12">
        <v>2</v>
      </c>
      <c r="O15" s="12">
        <v>2</v>
      </c>
      <c r="P15" s="12">
        <v>5</v>
      </c>
      <c r="Q15" s="12">
        <v>0</v>
      </c>
      <c r="R15" s="12">
        <v>16</v>
      </c>
      <c r="S15" s="12"/>
      <c r="T15" s="8">
        <f t="shared" ref="T15:T24" si="6">SUM(M15:S15)</f>
        <v>32</v>
      </c>
      <c r="U15" s="12">
        <v>91</v>
      </c>
      <c r="V15" s="16">
        <f t="shared" si="4"/>
        <v>0.35164835164835168</v>
      </c>
      <c r="W15" s="12" t="str">
        <f t="shared" ref="W15:W18" si="7">IF(T15&gt;75%*U15,"Победитель",IF(T15&gt;50%*U15,"Призёр","Участник"))</f>
        <v>Участник</v>
      </c>
    </row>
    <row r="16" spans="1:23" x14ac:dyDescent="0.4">
      <c r="A16" s="15">
        <v>106</v>
      </c>
      <c r="B16" s="15" t="s">
        <v>22</v>
      </c>
      <c r="C16" s="12" t="s">
        <v>59</v>
      </c>
      <c r="D16" s="12" t="s">
        <v>43</v>
      </c>
      <c r="E16" s="12" t="s">
        <v>26</v>
      </c>
      <c r="F16" s="17" t="str">
        <f t="shared" si="0"/>
        <v>С</v>
      </c>
      <c r="G16" s="17" t="str">
        <f t="shared" si="1"/>
        <v>В</v>
      </c>
      <c r="H16" s="17" t="str">
        <f t="shared" si="2"/>
        <v>Ю</v>
      </c>
      <c r="I16" s="13">
        <v>760184</v>
      </c>
      <c r="J16" s="14">
        <v>7</v>
      </c>
      <c r="K16" s="13" t="s">
        <v>70</v>
      </c>
      <c r="L16" s="7" t="s">
        <v>23</v>
      </c>
      <c r="M16" s="12">
        <v>6</v>
      </c>
      <c r="N16" s="12">
        <v>2</v>
      </c>
      <c r="O16" s="12">
        <v>2</v>
      </c>
      <c r="P16" s="12">
        <v>7</v>
      </c>
      <c r="Q16" s="12">
        <v>1</v>
      </c>
      <c r="R16" s="12">
        <v>11</v>
      </c>
      <c r="S16" s="12"/>
      <c r="T16" s="8">
        <f t="shared" si="6"/>
        <v>29</v>
      </c>
      <c r="U16" s="12">
        <v>91</v>
      </c>
      <c r="V16" s="16">
        <f t="shared" si="4"/>
        <v>0.31868131868131866</v>
      </c>
      <c r="W16" s="12" t="str">
        <f t="shared" si="7"/>
        <v>Участник</v>
      </c>
    </row>
    <row r="17" spans="1:23" x14ac:dyDescent="0.4">
      <c r="A17" s="15">
        <v>118</v>
      </c>
      <c r="B17" s="15" t="s">
        <v>42</v>
      </c>
      <c r="C17" s="10" t="s">
        <v>76</v>
      </c>
      <c r="D17" s="10" t="s">
        <v>77</v>
      </c>
      <c r="E17" s="10" t="s">
        <v>28</v>
      </c>
      <c r="F17" s="17" t="str">
        <f t="shared" si="0"/>
        <v>С</v>
      </c>
      <c r="G17" s="17" t="str">
        <f t="shared" si="1"/>
        <v>М</v>
      </c>
      <c r="H17" s="17" t="str">
        <f t="shared" si="2"/>
        <v>С</v>
      </c>
      <c r="I17" s="11">
        <v>760184</v>
      </c>
      <c r="J17" s="14">
        <v>8</v>
      </c>
      <c r="K17" s="11" t="s">
        <v>92</v>
      </c>
      <c r="L17" s="7" t="s">
        <v>23</v>
      </c>
      <c r="M17" s="7">
        <v>34</v>
      </c>
      <c r="N17" s="7">
        <v>26</v>
      </c>
      <c r="O17" s="7">
        <v>8</v>
      </c>
      <c r="P17" s="7">
        <v>7</v>
      </c>
      <c r="Q17" s="7">
        <v>11</v>
      </c>
      <c r="R17" s="7">
        <v>2</v>
      </c>
      <c r="S17" s="7">
        <v>27</v>
      </c>
      <c r="T17" s="8">
        <f t="shared" si="6"/>
        <v>115</v>
      </c>
      <c r="U17" s="12">
        <v>145</v>
      </c>
      <c r="V17" s="16">
        <f t="shared" si="4"/>
        <v>0.7931034482758621</v>
      </c>
      <c r="W17" s="19" t="str">
        <f t="shared" si="7"/>
        <v>Победитель</v>
      </c>
    </row>
    <row r="18" spans="1:23" x14ac:dyDescent="0.4">
      <c r="A18" s="15">
        <v>120</v>
      </c>
      <c r="B18" s="15" t="s">
        <v>42</v>
      </c>
      <c r="C18" s="12" t="s">
        <v>83</v>
      </c>
      <c r="D18" s="12" t="s">
        <v>79</v>
      </c>
      <c r="E18" s="12" t="s">
        <v>32</v>
      </c>
      <c r="F18" s="17" t="str">
        <f t="shared" si="0"/>
        <v>М</v>
      </c>
      <c r="G18" s="17" t="str">
        <f t="shared" si="1"/>
        <v>С</v>
      </c>
      <c r="H18" s="17" t="str">
        <f t="shared" si="2"/>
        <v>В</v>
      </c>
      <c r="I18" s="13">
        <v>760184</v>
      </c>
      <c r="J18" s="14">
        <v>8</v>
      </c>
      <c r="K18" s="13" t="s">
        <v>97</v>
      </c>
      <c r="L18" s="7" t="s">
        <v>23</v>
      </c>
      <c r="M18" s="12">
        <v>31</v>
      </c>
      <c r="N18" s="12">
        <v>26</v>
      </c>
      <c r="O18" s="12">
        <v>7</v>
      </c>
      <c r="P18" s="12">
        <v>7</v>
      </c>
      <c r="Q18" s="12">
        <v>9</v>
      </c>
      <c r="R18" s="12">
        <v>0</v>
      </c>
      <c r="S18" s="12">
        <v>27</v>
      </c>
      <c r="T18" s="8">
        <f t="shared" si="6"/>
        <v>107</v>
      </c>
      <c r="U18" s="12">
        <v>145</v>
      </c>
      <c r="V18" s="16">
        <f t="shared" si="4"/>
        <v>0.73793103448275865</v>
      </c>
      <c r="W18" s="19" t="str">
        <f t="shared" si="7"/>
        <v>Призёр</v>
      </c>
    </row>
    <row r="19" spans="1:23" x14ac:dyDescent="0.4">
      <c r="A19" s="15">
        <v>125</v>
      </c>
      <c r="B19" s="15" t="s">
        <v>42</v>
      </c>
      <c r="C19" s="10" t="s">
        <v>73</v>
      </c>
      <c r="D19" s="10" t="s">
        <v>74</v>
      </c>
      <c r="E19" s="10" t="s">
        <v>75</v>
      </c>
      <c r="F19" s="17" t="str">
        <f t="shared" si="0"/>
        <v>П</v>
      </c>
      <c r="G19" s="17" t="str">
        <f t="shared" si="1"/>
        <v>С</v>
      </c>
      <c r="H19" s="17" t="str">
        <f t="shared" si="2"/>
        <v>Т</v>
      </c>
      <c r="I19" s="11">
        <v>760184</v>
      </c>
      <c r="J19" s="14">
        <v>8</v>
      </c>
      <c r="K19" s="11" t="s">
        <v>91</v>
      </c>
      <c r="L19" s="7" t="s">
        <v>23</v>
      </c>
      <c r="M19" s="7">
        <v>28</v>
      </c>
      <c r="N19" s="7">
        <v>23</v>
      </c>
      <c r="O19" s="7">
        <v>9</v>
      </c>
      <c r="P19" s="7">
        <v>7</v>
      </c>
      <c r="Q19" s="7">
        <v>7</v>
      </c>
      <c r="R19" s="7">
        <v>2</v>
      </c>
      <c r="S19" s="7">
        <v>17</v>
      </c>
      <c r="T19" s="8">
        <f t="shared" si="6"/>
        <v>93</v>
      </c>
      <c r="U19" s="12">
        <v>145</v>
      </c>
      <c r="V19" s="16">
        <f t="shared" si="4"/>
        <v>0.64137931034482754</v>
      </c>
      <c r="W19" s="19" t="str">
        <f t="shared" ref="W19:W28" si="8">IF(T19&gt;75%*U19,"Победитель",IF(T19&gt;50%*U19,"Призёр","Участник"))</f>
        <v>Призёр</v>
      </c>
    </row>
    <row r="20" spans="1:23" x14ac:dyDescent="0.4">
      <c r="A20" s="15">
        <v>128</v>
      </c>
      <c r="B20" s="15" t="s">
        <v>42</v>
      </c>
      <c r="C20" s="10" t="s">
        <v>80</v>
      </c>
      <c r="D20" s="10" t="s">
        <v>81</v>
      </c>
      <c r="E20" s="10" t="s">
        <v>27</v>
      </c>
      <c r="F20" s="17" t="str">
        <f t="shared" si="0"/>
        <v>Г</v>
      </c>
      <c r="G20" s="17" t="str">
        <f t="shared" si="1"/>
        <v>А</v>
      </c>
      <c r="H20" s="17" t="str">
        <f t="shared" si="2"/>
        <v>Д</v>
      </c>
      <c r="I20" s="11">
        <v>760184</v>
      </c>
      <c r="J20" s="14">
        <v>8</v>
      </c>
      <c r="K20" s="18" t="s">
        <v>94</v>
      </c>
      <c r="L20" s="7" t="s">
        <v>23</v>
      </c>
      <c r="M20" s="7">
        <v>17</v>
      </c>
      <c r="N20" s="7">
        <v>20</v>
      </c>
      <c r="O20" s="7">
        <v>9</v>
      </c>
      <c r="P20" s="7">
        <v>7</v>
      </c>
      <c r="Q20" s="7">
        <v>15</v>
      </c>
      <c r="R20" s="7">
        <v>2</v>
      </c>
      <c r="S20" s="7">
        <v>8</v>
      </c>
      <c r="T20" s="8">
        <f t="shared" si="6"/>
        <v>78</v>
      </c>
      <c r="U20" s="12">
        <v>145</v>
      </c>
      <c r="V20" s="16">
        <f t="shared" si="4"/>
        <v>0.53793103448275859</v>
      </c>
      <c r="W20" s="19" t="str">
        <f t="shared" si="8"/>
        <v>Призёр</v>
      </c>
    </row>
    <row r="21" spans="1:23" x14ac:dyDescent="0.4">
      <c r="A21" s="15">
        <v>129</v>
      </c>
      <c r="B21" s="15" t="s">
        <v>42</v>
      </c>
      <c r="C21" s="10" t="s">
        <v>89</v>
      </c>
      <c r="D21" s="10" t="s">
        <v>39</v>
      </c>
      <c r="E21" s="10" t="s">
        <v>27</v>
      </c>
      <c r="F21" s="17" t="str">
        <f t="shared" si="0"/>
        <v>Х</v>
      </c>
      <c r="G21" s="17" t="str">
        <f t="shared" si="1"/>
        <v>А</v>
      </c>
      <c r="H21" s="17" t="str">
        <f t="shared" si="2"/>
        <v>Д</v>
      </c>
      <c r="I21" s="11">
        <v>760184</v>
      </c>
      <c r="J21" s="14">
        <v>8</v>
      </c>
      <c r="K21" s="13" t="s">
        <v>101</v>
      </c>
      <c r="L21" s="7" t="s">
        <v>23</v>
      </c>
      <c r="M21" s="7">
        <v>10</v>
      </c>
      <c r="N21" s="7">
        <v>17</v>
      </c>
      <c r="O21" s="7">
        <v>6</v>
      </c>
      <c r="P21" s="7">
        <v>7</v>
      </c>
      <c r="Q21" s="7">
        <v>5</v>
      </c>
      <c r="R21" s="7">
        <v>6</v>
      </c>
      <c r="S21" s="7">
        <v>27</v>
      </c>
      <c r="T21" s="8">
        <f t="shared" si="6"/>
        <v>78</v>
      </c>
      <c r="U21" s="12">
        <v>145</v>
      </c>
      <c r="V21" s="16">
        <f t="shared" ref="V21:V28" si="9">T21/U21</f>
        <v>0.53793103448275859</v>
      </c>
      <c r="W21" s="19" t="str">
        <f t="shared" si="8"/>
        <v>Призёр</v>
      </c>
    </row>
    <row r="22" spans="1:23" x14ac:dyDescent="0.4">
      <c r="A22" s="15">
        <v>130</v>
      </c>
      <c r="B22" s="15" t="s">
        <v>42</v>
      </c>
      <c r="C22" s="12" t="s">
        <v>84</v>
      </c>
      <c r="D22" s="12" t="s">
        <v>35</v>
      </c>
      <c r="E22" s="12" t="s">
        <v>25</v>
      </c>
      <c r="F22" s="17" t="str">
        <f t="shared" ref="F22:F28" si="10">LEFT(C22,1)</f>
        <v>П</v>
      </c>
      <c r="G22" s="17" t="str">
        <f t="shared" ref="G22:G28" si="11">LEFT(D22,1)</f>
        <v>К</v>
      </c>
      <c r="H22" s="17" t="str">
        <f t="shared" ref="H22:H28" si="12">LEFT(E22,1)</f>
        <v>А</v>
      </c>
      <c r="I22" s="13">
        <v>760184</v>
      </c>
      <c r="J22" s="14">
        <v>8</v>
      </c>
      <c r="K22" s="13" t="s">
        <v>98</v>
      </c>
      <c r="L22" s="7" t="s">
        <v>23</v>
      </c>
      <c r="M22" s="12">
        <v>30</v>
      </c>
      <c r="N22" s="12">
        <v>0</v>
      </c>
      <c r="O22" s="12">
        <v>6</v>
      </c>
      <c r="P22" s="12">
        <v>7</v>
      </c>
      <c r="Q22" s="12">
        <v>9</v>
      </c>
      <c r="R22" s="12">
        <v>0</v>
      </c>
      <c r="S22" s="12">
        <v>22</v>
      </c>
      <c r="T22" s="8">
        <f t="shared" si="6"/>
        <v>74</v>
      </c>
      <c r="U22" s="12">
        <v>145</v>
      </c>
      <c r="V22" s="16">
        <f t="shared" si="9"/>
        <v>0.51034482758620692</v>
      </c>
      <c r="W22" s="19" t="str">
        <f t="shared" si="8"/>
        <v>Призёр</v>
      </c>
    </row>
    <row r="23" spans="1:23" x14ac:dyDescent="0.4">
      <c r="A23" s="15">
        <v>132</v>
      </c>
      <c r="B23" s="15" t="s">
        <v>22</v>
      </c>
      <c r="C23" s="10" t="s">
        <v>82</v>
      </c>
      <c r="D23" s="10" t="s">
        <v>30</v>
      </c>
      <c r="E23" s="10" t="s">
        <v>25</v>
      </c>
      <c r="F23" s="17" t="str">
        <f t="shared" si="10"/>
        <v>Р</v>
      </c>
      <c r="G23" s="17" t="str">
        <f t="shared" si="11"/>
        <v>Д</v>
      </c>
      <c r="H23" s="17" t="str">
        <f t="shared" si="12"/>
        <v>А</v>
      </c>
      <c r="I23" s="11">
        <v>760184</v>
      </c>
      <c r="J23" s="14">
        <v>8</v>
      </c>
      <c r="K23" s="18" t="s">
        <v>96</v>
      </c>
      <c r="L23" s="7" t="s">
        <v>23</v>
      </c>
      <c r="M23" s="7">
        <v>16</v>
      </c>
      <c r="N23" s="7">
        <v>13</v>
      </c>
      <c r="O23" s="7">
        <v>6</v>
      </c>
      <c r="P23" s="7">
        <v>7</v>
      </c>
      <c r="Q23" s="7">
        <v>10</v>
      </c>
      <c r="R23" s="7">
        <v>0</v>
      </c>
      <c r="S23" s="7">
        <v>19</v>
      </c>
      <c r="T23" s="8">
        <f t="shared" si="6"/>
        <v>71</v>
      </c>
      <c r="U23" s="12">
        <v>145</v>
      </c>
      <c r="V23" s="16">
        <f t="shared" si="9"/>
        <v>0.48965517241379308</v>
      </c>
      <c r="W23" s="19" t="str">
        <f t="shared" si="8"/>
        <v>Участник</v>
      </c>
    </row>
    <row r="24" spans="1:23" x14ac:dyDescent="0.4">
      <c r="A24" s="15">
        <v>134</v>
      </c>
      <c r="B24" s="15" t="s">
        <v>22</v>
      </c>
      <c r="C24" s="10" t="s">
        <v>86</v>
      </c>
      <c r="D24" s="10" t="s">
        <v>87</v>
      </c>
      <c r="E24" s="10" t="s">
        <v>88</v>
      </c>
      <c r="F24" s="17" t="str">
        <f t="shared" si="10"/>
        <v>Ш</v>
      </c>
      <c r="G24" s="17" t="str">
        <f t="shared" si="11"/>
        <v>С</v>
      </c>
      <c r="H24" s="17" t="str">
        <f t="shared" si="12"/>
        <v>Д</v>
      </c>
      <c r="I24" s="11">
        <v>760184</v>
      </c>
      <c r="J24" s="14">
        <v>8</v>
      </c>
      <c r="K24" s="13" t="s">
        <v>100</v>
      </c>
      <c r="L24" s="7" t="s">
        <v>23</v>
      </c>
      <c r="M24" s="7">
        <v>18</v>
      </c>
      <c r="N24" s="7">
        <v>22</v>
      </c>
      <c r="O24" s="7">
        <v>5</v>
      </c>
      <c r="P24" s="7">
        <v>7</v>
      </c>
      <c r="Q24" s="7">
        <v>7</v>
      </c>
      <c r="R24" s="7">
        <v>0</v>
      </c>
      <c r="S24" s="7">
        <v>7</v>
      </c>
      <c r="T24" s="8">
        <f t="shared" si="6"/>
        <v>66</v>
      </c>
      <c r="U24" s="12">
        <v>145</v>
      </c>
      <c r="V24" s="16">
        <f t="shared" si="9"/>
        <v>0.45517241379310347</v>
      </c>
      <c r="W24" s="12" t="str">
        <f t="shared" si="8"/>
        <v>Участник</v>
      </c>
    </row>
    <row r="25" spans="1:23" x14ac:dyDescent="0.4">
      <c r="A25" s="15">
        <v>135</v>
      </c>
      <c r="B25" s="15" t="s">
        <v>22</v>
      </c>
      <c r="C25" s="10" t="s">
        <v>85</v>
      </c>
      <c r="D25" s="10"/>
      <c r="E25" s="10" t="s">
        <v>36</v>
      </c>
      <c r="F25" s="17" t="str">
        <f t="shared" si="10"/>
        <v>У</v>
      </c>
      <c r="G25" s="17" t="str">
        <f t="shared" si="11"/>
        <v/>
      </c>
      <c r="H25" s="17" t="str">
        <f t="shared" si="12"/>
        <v>М</v>
      </c>
      <c r="I25" s="11">
        <v>760184</v>
      </c>
      <c r="J25" s="14">
        <v>8</v>
      </c>
      <c r="K25" s="13" t="s">
        <v>99</v>
      </c>
      <c r="L25" s="7" t="s">
        <v>23</v>
      </c>
      <c r="M25" s="7">
        <v>20</v>
      </c>
      <c r="N25" s="7">
        <v>0</v>
      </c>
      <c r="O25" s="7">
        <v>6</v>
      </c>
      <c r="P25" s="7">
        <v>7</v>
      </c>
      <c r="Q25" s="7">
        <v>8</v>
      </c>
      <c r="R25" s="7">
        <v>0</v>
      </c>
      <c r="S25" s="7">
        <v>20</v>
      </c>
      <c r="T25" s="8">
        <f t="shared" ref="T25:T28" si="13">SUM(M25:S25)</f>
        <v>61</v>
      </c>
      <c r="U25" s="12">
        <v>145</v>
      </c>
      <c r="V25" s="16">
        <f t="shared" si="9"/>
        <v>0.4206896551724138</v>
      </c>
      <c r="W25" s="12" t="str">
        <f t="shared" si="8"/>
        <v>Участник</v>
      </c>
    </row>
    <row r="26" spans="1:23" x14ac:dyDescent="0.4">
      <c r="A26" s="15">
        <v>137</v>
      </c>
      <c r="B26" s="15" t="s">
        <v>42</v>
      </c>
      <c r="C26" s="10" t="s">
        <v>78</v>
      </c>
      <c r="D26" s="10" t="s">
        <v>79</v>
      </c>
      <c r="E26" s="10" t="s">
        <v>36</v>
      </c>
      <c r="F26" s="17" t="str">
        <f t="shared" si="10"/>
        <v>М</v>
      </c>
      <c r="G26" s="17" t="str">
        <f t="shared" si="11"/>
        <v>С</v>
      </c>
      <c r="H26" s="17" t="str">
        <f t="shared" si="12"/>
        <v>М</v>
      </c>
      <c r="I26" s="11">
        <v>760184</v>
      </c>
      <c r="J26" s="14">
        <v>8</v>
      </c>
      <c r="K26" s="18" t="s">
        <v>93</v>
      </c>
      <c r="L26" s="7" t="s">
        <v>23</v>
      </c>
      <c r="M26" s="7">
        <v>18</v>
      </c>
      <c r="N26" s="7">
        <v>0</v>
      </c>
      <c r="O26" s="7">
        <v>1</v>
      </c>
      <c r="P26" s="7">
        <v>7</v>
      </c>
      <c r="Q26" s="7">
        <v>8</v>
      </c>
      <c r="R26" s="7">
        <v>0</v>
      </c>
      <c r="S26" s="7">
        <v>19</v>
      </c>
      <c r="T26" s="8">
        <f t="shared" si="13"/>
        <v>53</v>
      </c>
      <c r="U26" s="12">
        <v>145</v>
      </c>
      <c r="V26" s="16">
        <f t="shared" si="9"/>
        <v>0.36551724137931035</v>
      </c>
      <c r="W26" s="12" t="str">
        <f t="shared" si="8"/>
        <v>Участник</v>
      </c>
    </row>
    <row r="27" spans="1:23" x14ac:dyDescent="0.4">
      <c r="A27" s="15">
        <v>138</v>
      </c>
      <c r="B27" s="15" t="s">
        <v>42</v>
      </c>
      <c r="C27" s="10" t="s">
        <v>34</v>
      </c>
      <c r="D27" s="10" t="s">
        <v>81</v>
      </c>
      <c r="E27" s="10" t="s">
        <v>24</v>
      </c>
      <c r="F27" s="17" t="str">
        <f t="shared" si="10"/>
        <v>З</v>
      </c>
      <c r="G27" s="17" t="str">
        <f t="shared" si="11"/>
        <v>А</v>
      </c>
      <c r="H27" s="17" t="str">
        <f t="shared" si="12"/>
        <v>А</v>
      </c>
      <c r="I27" s="11">
        <v>760184</v>
      </c>
      <c r="J27" s="14">
        <v>8</v>
      </c>
      <c r="K27" s="18" t="s">
        <v>95</v>
      </c>
      <c r="L27" s="7" t="s">
        <v>23</v>
      </c>
      <c r="M27" s="7">
        <v>13</v>
      </c>
      <c r="N27" s="7">
        <v>0</v>
      </c>
      <c r="O27" s="7">
        <v>5</v>
      </c>
      <c r="P27" s="7">
        <v>7</v>
      </c>
      <c r="Q27" s="7">
        <v>5</v>
      </c>
      <c r="R27" s="7">
        <v>0</v>
      </c>
      <c r="S27" s="7">
        <v>23</v>
      </c>
      <c r="T27" s="8">
        <f t="shared" si="13"/>
        <v>53</v>
      </c>
      <c r="U27" s="12">
        <v>145</v>
      </c>
      <c r="V27" s="16">
        <f t="shared" si="9"/>
        <v>0.36551724137931035</v>
      </c>
      <c r="W27" s="12" t="str">
        <f t="shared" si="8"/>
        <v>Участник</v>
      </c>
    </row>
    <row r="28" spans="1:23" x14ac:dyDescent="0.4">
      <c r="A28" s="15">
        <v>152</v>
      </c>
      <c r="B28" s="15" t="s">
        <v>42</v>
      </c>
      <c r="C28" s="10" t="s">
        <v>90</v>
      </c>
      <c r="D28" s="10" t="s">
        <v>37</v>
      </c>
      <c r="E28" s="10" t="s">
        <v>40</v>
      </c>
      <c r="F28" s="17" t="str">
        <f t="shared" si="10"/>
        <v>Е</v>
      </c>
      <c r="G28" s="17" t="str">
        <f t="shared" si="11"/>
        <v>В</v>
      </c>
      <c r="H28" s="17" t="str">
        <f t="shared" si="12"/>
        <v>И</v>
      </c>
      <c r="I28" s="11">
        <v>760184</v>
      </c>
      <c r="J28" s="14">
        <v>8</v>
      </c>
      <c r="K28" s="13" t="s">
        <v>102</v>
      </c>
      <c r="L28" s="7" t="s">
        <v>23</v>
      </c>
      <c r="M28" s="7">
        <v>10</v>
      </c>
      <c r="N28" s="7">
        <v>0</v>
      </c>
      <c r="O28" s="7">
        <v>0</v>
      </c>
      <c r="P28" s="7">
        <v>7</v>
      </c>
      <c r="Q28" s="7">
        <v>9</v>
      </c>
      <c r="R28" s="7">
        <v>2</v>
      </c>
      <c r="S28" s="7">
        <v>10</v>
      </c>
      <c r="T28" s="8">
        <f t="shared" si="13"/>
        <v>38</v>
      </c>
      <c r="U28" s="12">
        <v>145</v>
      </c>
      <c r="V28" s="16">
        <f t="shared" si="9"/>
        <v>0.2620689655172414</v>
      </c>
      <c r="W28" s="12" t="str">
        <f t="shared" si="8"/>
        <v>Участник</v>
      </c>
    </row>
  </sheetData>
  <sortState ref="C7:W243">
    <sortCondition ref="J7:J243"/>
    <sortCondition descending="1" ref="T7:T243"/>
  </sortState>
  <mergeCells count="25">
    <mergeCell ref="U4:U6"/>
    <mergeCell ref="V4:V6"/>
    <mergeCell ref="W4:W6"/>
    <mergeCell ref="M5:M6"/>
    <mergeCell ref="N5:N6"/>
    <mergeCell ref="O5:O6"/>
    <mergeCell ref="P5:P6"/>
    <mergeCell ref="Q5:Q6"/>
    <mergeCell ref="R5:R6"/>
    <mergeCell ref="S5:S6"/>
    <mergeCell ref="J4:J6"/>
    <mergeCell ref="K4:K6"/>
    <mergeCell ref="L4:L6"/>
    <mergeCell ref="M4:S4"/>
    <mergeCell ref="T4:T6"/>
    <mergeCell ref="E4:E6"/>
    <mergeCell ref="I4:I6"/>
    <mergeCell ref="A3:D3"/>
    <mergeCell ref="A4:A6"/>
    <mergeCell ref="B4:B6"/>
    <mergeCell ref="C4:C6"/>
    <mergeCell ref="D4:D6"/>
    <mergeCell ref="F4:F6"/>
    <mergeCell ref="G4:G6"/>
    <mergeCell ref="H4:H6"/>
  </mergeCells>
  <pageMargins left="0.7" right="0.7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Искусство 5-11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dc:description/>
  <cp:lastModifiedBy>N. S. Bolshakova</cp:lastModifiedBy>
  <cp:revision>1</cp:revision>
  <cp:lastPrinted>2018-10-01T09:29:32Z</cp:lastPrinted>
  <dcterms:created xsi:type="dcterms:W3CDTF">2018-08-16T12:42:27Z</dcterms:created>
  <dcterms:modified xsi:type="dcterms:W3CDTF">2022-10-31T12:08:46Z</dcterms:modified>
  <dc:language>en-US</dc:language>
</cp:coreProperties>
</file>