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2-2023\Олимпиада 2022-2023\Школьный этап\Сириус\ИТОГИ\Астрономия\"/>
    </mc:Choice>
  </mc:AlternateContent>
  <bookViews>
    <workbookView xWindow="0" yWindow="0" windowWidth="19200" windowHeight="7050"/>
  </bookViews>
  <sheets>
    <sheet name="Экономика 9-11" sheetId="1" r:id="rId1"/>
  </sheets>
  <definedNames>
    <definedName name="_xlnm._FilterDatabase" localSheetId="0" hidden="1">'Экономика 9-11'!$B$8:$J$11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M8" i="1"/>
  <c r="M9" i="1"/>
  <c r="M10" i="1"/>
  <c r="M11" i="1"/>
  <c r="M12" i="1"/>
  <c r="M13" i="1"/>
  <c r="M14" i="1"/>
  <c r="M15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</calcChain>
</file>

<file path=xl/sharedStrings.xml><?xml version="1.0" encoding="utf-8"?>
<sst xmlns="http://schemas.openxmlformats.org/spreadsheetml/2006/main" count="45" uniqueCount="37">
  <si>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</si>
  <si>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</si>
  <si>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</si>
  <si>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</si>
  <si>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</si>
  <si>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</si>
  <si>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</si>
  <si>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</si>
  <si>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</si>
  <si>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</si>
  <si>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</si>
  <si>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</si>
  <si>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</si>
  <si>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«30» сентября 2022 г.</t>
  </si>
  <si>
    <t>Астрономия</t>
  </si>
  <si>
    <t>Александрович</t>
  </si>
  <si>
    <t>Никита</t>
  </si>
  <si>
    <t>Юрьевич</t>
  </si>
  <si>
    <t>Сергеевич</t>
  </si>
  <si>
    <t>Атабалаев</t>
  </si>
  <si>
    <t>Тимур</t>
  </si>
  <si>
    <t>Алексеевич</t>
  </si>
  <si>
    <t>Уваров</t>
  </si>
  <si>
    <t>Кормин</t>
  </si>
  <si>
    <t>Павел</t>
  </si>
  <si>
    <t>Дмитриевич</t>
  </si>
  <si>
    <t>Макаров</t>
  </si>
  <si>
    <t>Владимир</t>
  </si>
  <si>
    <t>Аркадьевич</t>
  </si>
  <si>
    <t>Дунаев</t>
  </si>
  <si>
    <t>Степан</t>
  </si>
  <si>
    <t>Барышев</t>
  </si>
  <si>
    <t>Ярослав</t>
  </si>
  <si>
    <t>Жижин</t>
  </si>
  <si>
    <t>Макар</t>
  </si>
  <si>
    <t>Сазонов</t>
  </si>
  <si>
    <t>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</si>
</sst>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4" borderId="0" xfId="0" applyFont="1" applyFill="1" applyAlignment="1"/>
    <xf numFmtId="0" fontId="6" fillId="3" borderId="1" xfId="2" applyFont="1" applyFill="1" applyBorder="1" applyAlignment="1"/>
    <xf numFmtId="49" fontId="3" fillId="2" borderId="0" xfId="0" applyNumberFormat="1" applyFont="1" applyFill="1" applyAlignment="1"/>
    <xf numFmtId="0" fontId="6" fillId="2" borderId="1" xfId="1" applyNumberFormat="1" applyFont="1" applyFill="1" applyBorder="1" applyAlignment="1"/>
    <xf numFmtId="0" fontId="5" fillId="4" borderId="1" xfId="0" applyFont="1" applyFill="1" applyBorder="1" applyAlignment="1"/>
    <xf numFmtId="0" fontId="3" fillId="0" borderId="0" xfId="0" applyFont="1" applyFill="1" applyAlignment="1"/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/>
    <xf numFmtId="0" fontId="3" fillId="0" borderId="0" xfId="0" applyFont="1" applyFill="1" applyAlignment="1"/>
    <xf numFmtId="1" fontId="3" fillId="0" borderId="0" xfId="0" applyNumberFormat="1" applyFont="1" applyFill="1" applyAlignment="1"/>
    <xf numFmtId="1" fontId="3" fillId="3" borderId="1" xfId="0" applyNumberFormat="1" applyFont="1" applyFill="1" applyBorder="1" applyAlignment="1"/>
    <xf numFmtId="1" fontId="3" fillId="3" borderId="0" xfId="0" applyNumberFormat="1" applyFont="1" applyFill="1" applyAlignment="1"/>
    <xf numFmtId="0" fontId="10" fillId="0" borderId="0" xfId="0" applyFont="1" applyFill="1" applyAlignment="1"/>
    <xf numFmtId="0" fontId="12" fillId="2" borderId="1" xfId="0" applyNumberFormat="1" applyFont="1" applyFill="1" applyBorder="1" applyAlignment="1"/>
    <xf numFmtId="164" fontId="6" fillId="3" borderId="1" xfId="1" applyNumberFormat="1" applyFont="1" applyFill="1" applyBorder="1" applyAlignment="1"/>
    <xf numFmtId="0" fontId="6" fillId="2" borderId="1" xfId="0" applyFont="1" applyFill="1" applyBorder="1" applyAlignment="1"/>
    <xf numFmtId="9" fontId="6" fillId="2" borderId="1" xfId="13" applyFont="1" applyFill="1" applyBorder="1" applyAlignment="1"/>
    <xf numFmtId="0" fontId="6" fillId="2" borderId="1" xfId="0" applyNumberFormat="1" applyFont="1" applyFill="1" applyBorder="1" applyAlignment="1"/>
    <xf numFmtId="0" fontId="3" fillId="4" borderId="1" xfId="0" applyFont="1" applyFill="1" applyBorder="1" applyAlignment="1"/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1" fontId="3" fillId="5" borderId="2" xfId="0" applyNumberFormat="1" applyFont="1" applyFill="1" applyBorder="1" applyAlignment="1">
      <alignment horizontal="center" vertical="top" wrapText="1"/>
    </xf>
    <xf numFmtId="1" fontId="3" fillId="5" borderId="3" xfId="0" applyNumberFormat="1" applyFont="1" applyFill="1" applyBorder="1" applyAlignment="1">
      <alignment horizontal="center" vertical="top" wrapText="1"/>
    </xf>
    <xf numFmtId="1" fontId="3" fillId="5" borderId="4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3" fillId="0" borderId="0" xfId="0" applyFont="1" applyFill="1" applyAlignment="1"/>
  </cellXfs>
  <cellStyles count="14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4" xfId="1"/>
    <cellStyle name="Обычный 5" xfId="3"/>
    <cellStyle name="Обычный 5 2" xfId="10"/>
    <cellStyle name="Обычный 6" xfId="9"/>
    <cellStyle name="Обычный 6 2" xfId="12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70" zoomScaleNormal="70" workbookViewId="0">
      <selection activeCell="J19" sqref="J19"/>
    </sheetView>
  </sheetViews>
  <sheetFormatPr defaultColWidth="9.08984375" defaultRowHeight="18" x14ac:dyDescent="0.4"/>
  <cols>
    <col min="1" max="1" width="7.453125" style="3" customWidth="1"/>
    <col min="2" max="2" width="20.36328125" style="4" customWidth="1"/>
    <col min="3" max="3" width="18" style="4" hidden="1" customWidth="1"/>
    <col min="4" max="4" width="22.08984375" style="4" hidden="1" customWidth="1"/>
    <col min="5" max="5" width="4.08984375" style="4" hidden="1" customWidth="1"/>
    <col min="6" max="7" width="4.08984375" style="4" customWidth="1"/>
    <col min="8" max="8" width="13.08984375" style="4" customWidth="1"/>
    <col min="9" max="9" width="8.08984375" style="19" customWidth="1"/>
    <col min="10" max="10" width="25.6328125" style="3" customWidth="1"/>
    <col min="11" max="11" width="10.08984375" style="9" customWidth="1"/>
    <col min="12" max="12" width="10" style="7" customWidth="1"/>
    <col min="13" max="13" width="10" style="3" customWidth="1"/>
    <col min="14" max="14" width="12.54296875" style="9" customWidth="1"/>
    <col min="15" max="16384" width="9.08984375" style="1"/>
  </cols>
  <sheetData>
    <row r="1" spans="1:14" s="5" customFormat="1" x14ac:dyDescent="0.4">
      <c r="I1" s="17"/>
      <c r="K1" s="6"/>
      <c r="L1" s="16"/>
      <c r="M1" s="16"/>
      <c r="N1" s="6"/>
    </row>
    <row r="2" spans="1:14" s="5" customFormat="1" x14ac:dyDescent="0.4">
      <c r="I2" s="17"/>
      <c r="K2" s="6"/>
      <c r="L2" s="16"/>
      <c r="M2" s="16"/>
      <c r="N2" s="6"/>
    </row>
    <row r="3" spans="1:14" s="5" customFormat="1" x14ac:dyDescent="0.4">
      <c r="A3" s="12" t="s">
        <v>12</v>
      </c>
      <c r="I3" s="17"/>
      <c r="J3" s="20" t="s">
        <v>14</v>
      </c>
      <c r="K3" s="6"/>
      <c r="L3" s="16"/>
      <c r="M3" s="16"/>
      <c r="N3" s="6"/>
    </row>
    <row r="4" spans="1:14" s="5" customFormat="1" x14ac:dyDescent="0.4">
      <c r="A4" s="36" t="s">
        <v>13</v>
      </c>
      <c r="B4" s="37"/>
      <c r="C4" s="37"/>
      <c r="I4" s="17"/>
      <c r="K4" s="6"/>
      <c r="L4" s="16"/>
      <c r="M4" s="16"/>
      <c r="N4" s="6"/>
    </row>
    <row r="5" spans="1:14" s="2" customFormat="1" ht="22.5" customHeight="1" x14ac:dyDescent="0.35">
      <c r="A5" s="30" t="s">
        <v>0</v>
      </c>
      <c r="B5" s="30" t="s">
        <v>1</v>
      </c>
      <c r="C5" s="30" t="s">
        <v>2</v>
      </c>
      <c r="D5" s="30" t="s">
        <v>3</v>
      </c>
      <c r="E5" s="30"/>
      <c r="F5" s="30"/>
      <c r="G5" s="30"/>
      <c r="H5" s="30" t="s">
        <v>11</v>
      </c>
      <c r="I5" s="33" t="s">
        <v>4</v>
      </c>
      <c r="J5" s="30" t="s">
        <v>9</v>
      </c>
      <c r="K5" s="27" t="s">
        <v>6</v>
      </c>
      <c r="L5" s="30" t="s">
        <v>5</v>
      </c>
      <c r="M5" s="30" t="s">
        <v>8</v>
      </c>
      <c r="N5" s="27" t="s">
        <v>7</v>
      </c>
    </row>
    <row r="6" spans="1:14" s="2" customFormat="1" ht="16.5" customHeight="1" x14ac:dyDescent="0.35">
      <c r="A6" s="31"/>
      <c r="B6" s="31"/>
      <c r="C6" s="31"/>
      <c r="D6" s="31"/>
      <c r="E6" s="31"/>
      <c r="F6" s="31"/>
      <c r="G6" s="31"/>
      <c r="H6" s="31"/>
      <c r="I6" s="34"/>
      <c r="J6" s="31"/>
      <c r="K6" s="28"/>
      <c r="L6" s="31"/>
      <c r="M6" s="31"/>
      <c r="N6" s="28"/>
    </row>
    <row r="7" spans="1:14" s="2" customFormat="1" x14ac:dyDescent="0.35">
      <c r="A7" s="32"/>
      <c r="B7" s="32"/>
      <c r="C7" s="32"/>
      <c r="D7" s="32"/>
      <c r="E7" s="32"/>
      <c r="F7" s="32"/>
      <c r="G7" s="32"/>
      <c r="H7" s="32"/>
      <c r="I7" s="35"/>
      <c r="J7" s="32"/>
      <c r="K7" s="29"/>
      <c r="L7" s="32"/>
      <c r="M7" s="32"/>
      <c r="N7" s="29"/>
    </row>
    <row r="8" spans="1:14" x14ac:dyDescent="0.4">
      <c r="A8" s="13">
        <v>4</v>
      </c>
      <c r="B8" s="15" t="s">
        <v>19</v>
      </c>
      <c r="C8" s="15" t="s">
        <v>20</v>
      </c>
      <c r="D8" s="15" t="s">
        <v>21</v>
      </c>
      <c r="E8" s="22" t="str">
        <f t="shared" ref="E8:E9" si="0">LEFT(B8,1)</f>
        <v>А</v>
      </c>
      <c r="F8" s="22" t="str">
        <f t="shared" ref="F8:F9" si="1">LEFT(C8,1)</f>
        <v>Т</v>
      </c>
      <c r="G8" s="22" t="str">
        <f t="shared" ref="G8:G9" si="2">LEFT(D8,1)</f>
        <v>А</v>
      </c>
      <c r="H8" s="8">
        <v>760184</v>
      </c>
      <c r="I8" s="18">
        <v>7</v>
      </c>
      <c r="J8" s="23" t="s">
        <v>10</v>
      </c>
      <c r="K8" s="10">
        <v>42</v>
      </c>
      <c r="L8" s="26">
        <v>75</v>
      </c>
      <c r="M8" s="24">
        <f t="shared" ref="M8:M9" si="3">K8/L8</f>
        <v>0.56000000000000005</v>
      </c>
      <c r="N8" s="21" t="str">
        <f t="shared" ref="N8:N10" si="4">IF(K8&gt;75%*L8,"Победитель",IF(K8&gt;50%*L8,"Призёр","Участник"))</f>
        <v>Призёр</v>
      </c>
    </row>
    <row r="9" spans="1:14" x14ac:dyDescent="0.4">
      <c r="A9" s="13">
        <v>27</v>
      </c>
      <c r="B9" s="14" t="s">
        <v>22</v>
      </c>
      <c r="C9" s="14" t="s">
        <v>16</v>
      </c>
      <c r="D9" s="14" t="s">
        <v>18</v>
      </c>
      <c r="E9" s="22" t="str">
        <f t="shared" si="0"/>
        <v>У</v>
      </c>
      <c r="F9" s="22" t="str">
        <f t="shared" si="1"/>
        <v>Н</v>
      </c>
      <c r="G9" s="22" t="str">
        <f t="shared" si="2"/>
        <v>С</v>
      </c>
      <c r="H9" s="14">
        <v>760184</v>
      </c>
      <c r="I9" s="18">
        <v>9</v>
      </c>
      <c r="J9" s="23" t="s">
        <v>10</v>
      </c>
      <c r="K9" s="10">
        <v>14</v>
      </c>
      <c r="L9" s="11">
        <v>100</v>
      </c>
      <c r="M9" s="24">
        <f t="shared" si="3"/>
        <v>0.14000000000000001</v>
      </c>
      <c r="N9" s="25" t="str">
        <f t="shared" si="4"/>
        <v>Участник</v>
      </c>
    </row>
    <row r="10" spans="1:14" x14ac:dyDescent="0.4">
      <c r="A10" s="13">
        <v>34</v>
      </c>
      <c r="B10" s="15" t="s">
        <v>23</v>
      </c>
      <c r="C10" s="15" t="s">
        <v>24</v>
      </c>
      <c r="D10" s="15" t="s">
        <v>25</v>
      </c>
      <c r="E10" s="22" t="str">
        <f t="shared" ref="E10:E14" si="5">LEFT(B10,1)</f>
        <v>К</v>
      </c>
      <c r="F10" s="22" t="str">
        <f t="shared" ref="F10:F14" si="6">LEFT(C10,1)</f>
        <v>П</v>
      </c>
      <c r="G10" s="22" t="str">
        <f t="shared" ref="G10:G14" si="7">LEFT(D10,1)</f>
        <v>Д</v>
      </c>
      <c r="H10" s="8">
        <v>760184</v>
      </c>
      <c r="I10" s="18">
        <v>11</v>
      </c>
      <c r="J10" s="23" t="s">
        <v>10</v>
      </c>
      <c r="K10" s="10">
        <v>76</v>
      </c>
      <c r="L10" s="11">
        <v>100</v>
      </c>
      <c r="M10" s="24">
        <f t="shared" ref="M10:M14" si="8">K10/L10</f>
        <v>0.76</v>
      </c>
      <c r="N10" s="21" t="str">
        <f t="shared" si="4"/>
        <v>Победитель</v>
      </c>
    </row>
    <row r="11" spans="1:14" x14ac:dyDescent="0.4">
      <c r="A11" s="13">
        <v>48</v>
      </c>
      <c r="B11" s="14" t="s">
        <v>26</v>
      </c>
      <c r="C11" s="14" t="s">
        <v>27</v>
      </c>
      <c r="D11" s="14" t="s">
        <v>28</v>
      </c>
      <c r="E11" s="22" t="str">
        <f t="shared" si="5"/>
        <v>М</v>
      </c>
      <c r="F11" s="22" t="str">
        <f t="shared" si="6"/>
        <v>В</v>
      </c>
      <c r="G11" s="22" t="str">
        <f t="shared" si="7"/>
        <v>А</v>
      </c>
      <c r="H11" s="14">
        <v>760184</v>
      </c>
      <c r="I11" s="18">
        <v>11</v>
      </c>
      <c r="J11" s="23" t="s">
        <v>10</v>
      </c>
      <c r="K11" s="10">
        <v>35</v>
      </c>
      <c r="L11" s="11">
        <v>100</v>
      </c>
      <c r="M11" s="24">
        <f t="shared" si="8"/>
        <v>0.35</v>
      </c>
      <c r="N11" s="25" t="str">
        <f t="shared" ref="N11:N15" si="9">IF(K11&gt;75%*L11,"Победитель",IF(K11&gt;50%*L11,"Призёр","Участник"))</f>
        <v>Участник</v>
      </c>
    </row>
    <row r="12" spans="1:14" x14ac:dyDescent="0.4">
      <c r="A12" s="13">
        <v>55</v>
      </c>
      <c r="B12" s="15" t="s">
        <v>29</v>
      </c>
      <c r="C12" s="15" t="s">
        <v>30</v>
      </c>
      <c r="D12" s="15" t="s">
        <v>15</v>
      </c>
      <c r="E12" s="22" t="str">
        <f t="shared" si="5"/>
        <v>Д</v>
      </c>
      <c r="F12" s="22" t="str">
        <f t="shared" si="6"/>
        <v>С</v>
      </c>
      <c r="G12" s="22" t="str">
        <f t="shared" si="7"/>
        <v>А</v>
      </c>
      <c r="H12" s="8">
        <v>760184</v>
      </c>
      <c r="I12" s="18">
        <v>11</v>
      </c>
      <c r="J12" s="23" t="s">
        <v>10</v>
      </c>
      <c r="K12" s="10">
        <v>27</v>
      </c>
      <c r="L12" s="11">
        <v>100</v>
      </c>
      <c r="M12" s="24">
        <f t="shared" si="8"/>
        <v>0.27</v>
      </c>
      <c r="N12" s="25" t="str">
        <f t="shared" si="9"/>
        <v>Участник</v>
      </c>
    </row>
    <row r="13" spans="1:14" x14ac:dyDescent="0.4">
      <c r="A13" s="13">
        <v>58</v>
      </c>
      <c r="B13" s="14" t="s">
        <v>31</v>
      </c>
      <c r="C13" s="14" t="s">
        <v>32</v>
      </c>
      <c r="D13" s="14"/>
      <c r="E13" s="22" t="str">
        <f t="shared" si="5"/>
        <v>Б</v>
      </c>
      <c r="F13" s="22" t="str">
        <f t="shared" si="6"/>
        <v>Я</v>
      </c>
      <c r="G13" s="22" t="str">
        <f t="shared" si="7"/>
        <v/>
      </c>
      <c r="H13" s="14">
        <v>760184</v>
      </c>
      <c r="I13" s="18">
        <v>11</v>
      </c>
      <c r="J13" s="23" t="s">
        <v>10</v>
      </c>
      <c r="K13" s="10">
        <v>24</v>
      </c>
      <c r="L13" s="11">
        <v>100</v>
      </c>
      <c r="M13" s="24">
        <f t="shared" si="8"/>
        <v>0.24</v>
      </c>
      <c r="N13" s="25" t="str">
        <f t="shared" si="9"/>
        <v>Участник</v>
      </c>
    </row>
    <row r="14" spans="1:14" x14ac:dyDescent="0.4">
      <c r="A14" s="13">
        <v>62</v>
      </c>
      <c r="B14" s="14" t="s">
        <v>33</v>
      </c>
      <c r="C14" s="14" t="s">
        <v>34</v>
      </c>
      <c r="D14" s="14" t="s">
        <v>18</v>
      </c>
      <c r="E14" s="22" t="str">
        <f t="shared" si="5"/>
        <v>Ж</v>
      </c>
      <c r="F14" s="22" t="str">
        <f t="shared" si="6"/>
        <v>М</v>
      </c>
      <c r="G14" s="22" t="str">
        <f t="shared" si="7"/>
        <v>С</v>
      </c>
      <c r="H14" s="14">
        <v>760184</v>
      </c>
      <c r="I14" s="18">
        <v>11</v>
      </c>
      <c r="J14" s="23" t="s">
        <v>10</v>
      </c>
      <c r="K14" s="10">
        <v>17</v>
      </c>
      <c r="L14" s="11">
        <v>100</v>
      </c>
      <c r="M14" s="24">
        <f t="shared" si="8"/>
        <v>0.17</v>
      </c>
      <c r="N14" s="25" t="str">
        <f t="shared" si="9"/>
        <v>Участник</v>
      </c>
    </row>
    <row r="15" spans="1:14" x14ac:dyDescent="0.4">
      <c r="A15" s="13">
        <v>72</v>
      </c>
      <c r="B15" s="14" t="s">
        <v>35</v>
      </c>
      <c r="C15" s="14" t="s">
        <v>36</v>
      </c>
      <c r="D15" s="14" t="s">
        <v>17</v>
      </c>
      <c r="E15" s="22" t="str">
        <f t="shared" ref="E15" si="10">LEFT(B15,1)</f>
        <v>С</v>
      </c>
      <c r="F15" s="22" t="str">
        <f t="shared" ref="F15" si="11">LEFT(C15,1)</f>
        <v>М</v>
      </c>
      <c r="G15" s="22" t="str">
        <f t="shared" ref="G15" si="12">LEFT(D15,1)</f>
        <v>Ю</v>
      </c>
      <c r="H15" s="14">
        <v>760184</v>
      </c>
      <c r="I15" s="18">
        <v>11</v>
      </c>
      <c r="J15" s="23" t="s">
        <v>10</v>
      </c>
      <c r="K15" s="10">
        <v>4</v>
      </c>
      <c r="L15" s="11">
        <v>100</v>
      </c>
      <c r="M15" s="24">
        <f t="shared" ref="M15" si="13">K15/L15</f>
        <v>0.04</v>
      </c>
      <c r="N15" s="25" t="str">
        <f t="shared" si="9"/>
        <v>Участник</v>
      </c>
    </row>
  </sheetData>
  <sortState ref="B41:N79">
    <sortCondition descending="1" ref="K41:K79"/>
  </sortState>
  <mergeCells count="15">
    <mergeCell ref="E5:E7"/>
    <mergeCell ref="F5:F7"/>
    <mergeCell ref="G5:G7"/>
    <mergeCell ref="A4:C4"/>
    <mergeCell ref="A5:A7"/>
    <mergeCell ref="B5:B7"/>
    <mergeCell ref="C5:C7"/>
    <mergeCell ref="D5:D7"/>
    <mergeCell ref="N5:N7"/>
    <mergeCell ref="H5:H7"/>
    <mergeCell ref="I5:I7"/>
    <mergeCell ref="M5:M7"/>
    <mergeCell ref="J5:J7"/>
    <mergeCell ref="L5:L7"/>
    <mergeCell ref="K5:K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 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2018-10-01T09:29:32Z</cp:lastPrinted>
  <dcterms:created xsi:type="dcterms:W3CDTF">2018-08-16T12:42:27Z</dcterms:created>
  <dcterms:modified xsi:type="dcterms:W3CDTF">2022-11-01T12:37:50Z</dcterms:modified>
</cp:coreProperties>
</file>