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achers\Большакова\tutor\Завуч\Завуч\2022-2023\Олимпиада 2022-2023\Школьный этап\ИТОГИ\Литература\"/>
    </mc:Choice>
  </mc:AlternateContent>
  <bookViews>
    <workbookView xWindow="0" yWindow="0" windowWidth="19200" windowHeight="7050"/>
  </bookViews>
  <sheets>
    <sheet name="Литература_5-1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G7" i="1"/>
  <c r="H7" i="1"/>
  <c r="W7" i="1"/>
  <c r="Y7" i="1" s="1"/>
  <c r="F8" i="1"/>
  <c r="G8" i="1"/>
  <c r="H8" i="1"/>
  <c r="W8" i="1"/>
  <c r="Y8" i="1" s="1"/>
  <c r="F9" i="1"/>
  <c r="G9" i="1"/>
  <c r="H9" i="1"/>
  <c r="W9" i="1"/>
  <c r="Y9" i="1" s="1"/>
  <c r="F10" i="1"/>
  <c r="G10" i="1"/>
  <c r="H10" i="1"/>
  <c r="W10" i="1"/>
  <c r="Y10" i="1" s="1"/>
  <c r="F11" i="1"/>
  <c r="G11" i="1"/>
  <c r="H11" i="1"/>
  <c r="W11" i="1"/>
  <c r="Y11" i="1" s="1"/>
  <c r="F12" i="1"/>
  <c r="G12" i="1"/>
  <c r="H12" i="1"/>
  <c r="W12" i="1"/>
  <c r="Y12" i="1" s="1"/>
  <c r="F13" i="1"/>
  <c r="G13" i="1"/>
  <c r="H13" i="1"/>
  <c r="W13" i="1"/>
  <c r="Y13" i="1" s="1"/>
  <c r="F14" i="1"/>
  <c r="G14" i="1"/>
  <c r="H14" i="1"/>
  <c r="W14" i="1"/>
  <c r="Y14" i="1" s="1"/>
  <c r="F15" i="1"/>
  <c r="G15" i="1"/>
  <c r="H15" i="1"/>
  <c r="W15" i="1"/>
  <c r="Y15" i="1" s="1"/>
  <c r="F16" i="1"/>
  <c r="G16" i="1"/>
  <c r="H16" i="1"/>
  <c r="W16" i="1"/>
  <c r="Y16" i="1" s="1"/>
  <c r="F17" i="1"/>
  <c r="G17" i="1"/>
  <c r="H17" i="1"/>
  <c r="W17" i="1"/>
  <c r="Y17" i="1" s="1"/>
  <c r="F18" i="1"/>
  <c r="G18" i="1"/>
  <c r="H18" i="1"/>
  <c r="W18" i="1"/>
  <c r="Y18" i="1" s="1"/>
  <c r="F19" i="1"/>
  <c r="G19" i="1"/>
  <c r="H19" i="1"/>
  <c r="W19" i="1"/>
  <c r="Y19" i="1" s="1"/>
  <c r="F20" i="1"/>
  <c r="G20" i="1"/>
  <c r="H20" i="1"/>
  <c r="W20" i="1"/>
  <c r="Y20" i="1" s="1"/>
  <c r="F21" i="1"/>
  <c r="G21" i="1"/>
  <c r="H21" i="1"/>
  <c r="W21" i="1"/>
  <c r="Z21" i="1" s="1"/>
  <c r="Z18" i="1" l="1"/>
  <c r="Z8" i="1"/>
  <c r="Z10" i="1"/>
  <c r="Z7" i="1"/>
  <c r="Z17" i="1"/>
  <c r="Z11" i="1"/>
  <c r="Z16" i="1"/>
  <c r="Z12" i="1"/>
  <c r="Z9" i="1"/>
  <c r="Y21" i="1"/>
  <c r="Z20" i="1"/>
  <c r="Z19" i="1"/>
  <c r="F24" i="1"/>
  <c r="G24" i="1"/>
  <c r="H24" i="1"/>
  <c r="F23" i="1"/>
  <c r="G23" i="1"/>
  <c r="H23" i="1"/>
  <c r="F25" i="1"/>
  <c r="G25" i="1"/>
  <c r="H25" i="1"/>
  <c r="F22" i="1"/>
  <c r="G22" i="1"/>
  <c r="H22" i="1"/>
  <c r="F26" i="1"/>
  <c r="G26" i="1"/>
  <c r="H26" i="1"/>
  <c r="F27" i="1"/>
  <c r="G27" i="1"/>
  <c r="H27" i="1"/>
  <c r="F28" i="1"/>
  <c r="G28" i="1"/>
  <c r="H28" i="1"/>
  <c r="F30" i="1"/>
  <c r="G30" i="1"/>
  <c r="H30" i="1"/>
  <c r="F29" i="1"/>
  <c r="G29" i="1"/>
  <c r="H29" i="1"/>
  <c r="F32" i="1"/>
  <c r="G32" i="1"/>
  <c r="H32" i="1"/>
  <c r="F31" i="1"/>
  <c r="G31" i="1"/>
  <c r="H31" i="1"/>
  <c r="F33" i="1"/>
  <c r="G33" i="1"/>
  <c r="H33" i="1"/>
  <c r="F34" i="1"/>
  <c r="G34" i="1"/>
  <c r="H34" i="1"/>
  <c r="F35" i="1"/>
  <c r="G35" i="1"/>
  <c r="H35" i="1"/>
  <c r="F36" i="1"/>
  <c r="G36" i="1"/>
  <c r="H36" i="1"/>
  <c r="F38" i="1"/>
  <c r="G38" i="1"/>
  <c r="H38" i="1"/>
  <c r="F37" i="1"/>
  <c r="G37" i="1"/>
  <c r="H37" i="1"/>
  <c r="F40" i="1"/>
  <c r="G40" i="1"/>
  <c r="H40" i="1"/>
  <c r="F41" i="1"/>
  <c r="G41" i="1"/>
  <c r="H41" i="1"/>
  <c r="F39" i="1"/>
  <c r="G39" i="1"/>
  <c r="H39" i="1"/>
  <c r="F55" i="1"/>
  <c r="G55" i="1"/>
  <c r="H55" i="1"/>
  <c r="F52" i="1"/>
  <c r="G52" i="1"/>
  <c r="H52" i="1"/>
  <c r="F50" i="1"/>
  <c r="G50" i="1"/>
  <c r="H50" i="1"/>
  <c r="F48" i="1"/>
  <c r="G48" i="1"/>
  <c r="H48" i="1"/>
  <c r="F47" i="1"/>
  <c r="G47" i="1"/>
  <c r="H47" i="1"/>
  <c r="F54" i="1"/>
  <c r="G54" i="1"/>
  <c r="H54" i="1"/>
  <c r="F45" i="1"/>
  <c r="G45" i="1"/>
  <c r="H45" i="1"/>
  <c r="F42" i="1"/>
  <c r="G42" i="1"/>
  <c r="H42" i="1"/>
  <c r="F51" i="1"/>
  <c r="G51" i="1"/>
  <c r="H51" i="1"/>
  <c r="F49" i="1"/>
  <c r="G49" i="1"/>
  <c r="H49" i="1"/>
  <c r="F53" i="1"/>
  <c r="G53" i="1"/>
  <c r="H53" i="1"/>
  <c r="F43" i="1"/>
  <c r="G43" i="1"/>
  <c r="H43" i="1"/>
  <c r="F44" i="1"/>
  <c r="G44" i="1"/>
  <c r="H44" i="1"/>
  <c r="F46" i="1"/>
  <c r="G46" i="1"/>
  <c r="H46" i="1"/>
  <c r="F57" i="1"/>
  <c r="G57" i="1"/>
  <c r="H57" i="1"/>
  <c r="F56" i="1"/>
  <c r="G56" i="1"/>
  <c r="H56" i="1"/>
  <c r="W24" i="1"/>
  <c r="Z24" i="1" s="1"/>
  <c r="W23" i="1"/>
  <c r="W25" i="1"/>
  <c r="Z25" i="1" s="1"/>
  <c r="W22" i="1"/>
  <c r="Z22" i="1" s="1"/>
  <c r="W26" i="1"/>
  <c r="Z26" i="1" s="1"/>
  <c r="W27" i="1"/>
  <c r="W28" i="1"/>
  <c r="Z28" i="1" s="1"/>
  <c r="W30" i="1"/>
  <c r="W29" i="1"/>
  <c r="W32" i="1"/>
  <c r="W31" i="1"/>
  <c r="Z31" i="1" s="1"/>
  <c r="W33" i="1"/>
  <c r="W34" i="1"/>
  <c r="W35" i="1"/>
  <c r="W36" i="1"/>
  <c r="Z36" i="1" s="1"/>
  <c r="W38" i="1"/>
  <c r="W37" i="1"/>
  <c r="Z37" i="1" s="1"/>
  <c r="W40" i="1"/>
  <c r="Z40" i="1" s="1"/>
  <c r="W41" i="1"/>
  <c r="Z41" i="1" s="1"/>
  <c r="W39" i="1"/>
  <c r="W55" i="1"/>
  <c r="W52" i="1"/>
  <c r="W50" i="1"/>
  <c r="W48" i="1"/>
  <c r="Z48" i="1" s="1"/>
  <c r="W47" i="1"/>
  <c r="Z47" i="1" s="1"/>
  <c r="W54" i="1"/>
  <c r="W45" i="1"/>
  <c r="Z45" i="1" s="1"/>
  <c r="W42" i="1"/>
  <c r="W51" i="1"/>
  <c r="W49" i="1"/>
  <c r="W53" i="1"/>
  <c r="W43" i="1"/>
  <c r="W44" i="1"/>
  <c r="Z44" i="1" s="1"/>
  <c r="W46" i="1"/>
  <c r="Z46" i="1" s="1"/>
  <c r="W57" i="1"/>
  <c r="W56" i="1"/>
  <c r="Z56" i="1" s="1"/>
  <c r="Y46" i="1" l="1"/>
  <c r="Y48" i="1"/>
  <c r="Y33" i="1"/>
  <c r="Y25" i="1"/>
  <c r="Z43" i="1"/>
  <c r="Y43" i="1"/>
  <c r="Y54" i="1"/>
  <c r="Z39" i="1"/>
  <c r="Y39" i="1"/>
  <c r="Z35" i="1"/>
  <c r="Y35" i="1"/>
  <c r="Z30" i="1"/>
  <c r="Y30" i="1"/>
  <c r="Y23" i="1"/>
  <c r="Y44" i="1"/>
  <c r="Y52" i="1"/>
  <c r="Y31" i="1"/>
  <c r="Y24" i="1"/>
  <c r="Y34" i="1"/>
  <c r="Y53" i="1"/>
  <c r="Y41" i="1"/>
  <c r="Y32" i="1"/>
  <c r="Z49" i="1"/>
  <c r="Y49" i="1"/>
  <c r="Z27" i="1"/>
  <c r="Y27" i="1"/>
  <c r="Y51" i="1"/>
  <c r="Y40" i="1"/>
  <c r="Y28" i="1"/>
  <c r="Y55" i="1"/>
  <c r="Z29" i="1"/>
  <c r="Y29" i="1"/>
  <c r="Z57" i="1"/>
  <c r="Y57" i="1"/>
  <c r="Z50" i="1"/>
  <c r="Y50" i="1"/>
  <c r="Y45" i="1"/>
  <c r="Y37" i="1"/>
  <c r="Y26" i="1"/>
  <c r="Z42" i="1"/>
  <c r="Y42" i="1"/>
  <c r="Y38" i="1"/>
  <c r="Z38" i="1"/>
  <c r="Y56" i="1"/>
  <c r="Y47" i="1"/>
  <c r="Y36" i="1"/>
  <c r="Y22" i="1"/>
</calcChain>
</file>

<file path=xl/sharedStrings.xml><?xml version="1.0" encoding="utf-8"?>
<sst xmlns="http://schemas.openxmlformats.org/spreadsheetml/2006/main" count="345" uniqueCount="203">
  <si>
    <t>№ п/п</t>
  </si>
  <si>
    <t>Фамилия</t>
  </si>
  <si>
    <t>Имя</t>
  </si>
  <si>
    <t>Отчество</t>
  </si>
  <si>
    <t>Класс</t>
  </si>
  <si>
    <t>МАХ балл</t>
  </si>
  <si>
    <t>Общий балл</t>
  </si>
  <si>
    <t>Пол (Ж/М)</t>
  </si>
  <si>
    <t>Статус</t>
  </si>
  <si>
    <t>№1</t>
  </si>
  <si>
    <t>% выполнения</t>
  </si>
  <si>
    <t>№ части/задания</t>
  </si>
  <si>
    <t>Город</t>
  </si>
  <si>
    <t>Переславль-Залесский</t>
  </si>
  <si>
    <t>Шифр участника</t>
  </si>
  <si>
    <t>Код школы</t>
  </si>
  <si>
    <t xml:space="preserve">Итоговая ведомость школьного этапа всероссийской олимпиады школьников по </t>
  </si>
  <si>
    <t>м</t>
  </si>
  <si>
    <t>литературе</t>
  </si>
  <si>
    <t>«21» октября 2022 г.</t>
  </si>
  <si>
    <t>ж</t>
  </si>
  <si>
    <t>Андреевна</t>
  </si>
  <si>
    <t>Елизавета</t>
  </si>
  <si>
    <t>Алексеевна</t>
  </si>
  <si>
    <t>Л0901</t>
  </si>
  <si>
    <t>Л0902</t>
  </si>
  <si>
    <t>Витальевна</t>
  </si>
  <si>
    <t>Л0903</t>
  </si>
  <si>
    <t>Юлия</t>
  </si>
  <si>
    <t>Л0904</t>
  </si>
  <si>
    <t>Анна</t>
  </si>
  <si>
    <t>Л0905</t>
  </si>
  <si>
    <t>Мария</t>
  </si>
  <si>
    <t>Павловна</t>
  </si>
  <si>
    <t>Кирилл</t>
  </si>
  <si>
    <t>Владимирович</t>
  </si>
  <si>
    <t>Л1007</t>
  </si>
  <si>
    <t>Николаевна</t>
  </si>
  <si>
    <t>София</t>
  </si>
  <si>
    <t>Александровна</t>
  </si>
  <si>
    <t>Дарья</t>
  </si>
  <si>
    <t>Сергеевна</t>
  </si>
  <si>
    <t>Л1012</t>
  </si>
  <si>
    <t>Федотова</t>
  </si>
  <si>
    <t>Л0501</t>
  </si>
  <si>
    <t>Л0502</t>
  </si>
  <si>
    <t>Александрович</t>
  </si>
  <si>
    <t>Л0503</t>
  </si>
  <si>
    <t>Варвара</t>
  </si>
  <si>
    <t>Дмитриевна</t>
  </si>
  <si>
    <t>Л0701</t>
  </si>
  <si>
    <t>Л0702</t>
  </si>
  <si>
    <t>Л0703</t>
  </si>
  <si>
    <t>Полина</t>
  </si>
  <si>
    <t>Ивановна</t>
  </si>
  <si>
    <t>Л0704</t>
  </si>
  <si>
    <t>Л1001</t>
  </si>
  <si>
    <t>Л1101</t>
  </si>
  <si>
    <t>Сергеевич</t>
  </si>
  <si>
    <t>Л1102</t>
  </si>
  <si>
    <t>Л0601</t>
  </si>
  <si>
    <t>Алина</t>
  </si>
  <si>
    <t>Евгеньевна</t>
  </si>
  <si>
    <t>Ульяна</t>
  </si>
  <si>
    <t>Л0504</t>
  </si>
  <si>
    <t>Валерия</t>
  </si>
  <si>
    <t>Л0505</t>
  </si>
  <si>
    <t>Л0506</t>
  </si>
  <si>
    <t>Л0507</t>
  </si>
  <si>
    <t>Л0508</t>
  </si>
  <si>
    <t>Л0509</t>
  </si>
  <si>
    <t>Михайловна</t>
  </si>
  <si>
    <t>Л0510</t>
  </si>
  <si>
    <t>Андреевич</t>
  </si>
  <si>
    <t>Л0511</t>
  </si>
  <si>
    <t>Дмитриевич</t>
  </si>
  <si>
    <t>Л0512</t>
  </si>
  <si>
    <t>Л0513</t>
  </si>
  <si>
    <t>Максимовна</t>
  </si>
  <si>
    <t>Ксения</t>
  </si>
  <si>
    <t>Л0602</t>
  </si>
  <si>
    <t>Л0603</t>
  </si>
  <si>
    <t>Романовна</t>
  </si>
  <si>
    <t>Л0604</t>
  </si>
  <si>
    <t>Л0605</t>
  </si>
  <si>
    <t>Л0606</t>
  </si>
  <si>
    <t>Л0607</t>
  </si>
  <si>
    <t>Олеговна</t>
  </si>
  <si>
    <t>Александра</t>
  </si>
  <si>
    <t>Максим</t>
  </si>
  <si>
    <t>Л0705</t>
  </si>
  <si>
    <t>Л0706</t>
  </si>
  <si>
    <t>Дмитрий</t>
  </si>
  <si>
    <t>Л0707</t>
  </si>
  <si>
    <t>Л0708</t>
  </si>
  <si>
    <t>Игоревич</t>
  </si>
  <si>
    <t>Алексеевич</t>
  </si>
  <si>
    <t>Л0801</t>
  </si>
  <si>
    <t>Л0802</t>
  </si>
  <si>
    <t>Вадимовна</t>
  </si>
  <si>
    <t>Анатольевна</t>
  </si>
  <si>
    <t>Анастасия</t>
  </si>
  <si>
    <t>Диана</t>
  </si>
  <si>
    <t>Л1002</t>
  </si>
  <si>
    <t>Л1003</t>
  </si>
  <si>
    <t>Кристина</t>
  </si>
  <si>
    <t>Касаткина</t>
  </si>
  <si>
    <t>Таисия</t>
  </si>
  <si>
    <t>Егор</t>
  </si>
  <si>
    <t>Михайлович</t>
  </si>
  <si>
    <t>Юрьевна</t>
  </si>
  <si>
    <t>Кира</t>
  </si>
  <si>
    <t>Еремина</t>
  </si>
  <si>
    <t>Артемовна</t>
  </si>
  <si>
    <t>Анатольевич</t>
  </si>
  <si>
    <t>Л1004</t>
  </si>
  <si>
    <t>Снежана</t>
  </si>
  <si>
    <t>Даниил</t>
  </si>
  <si>
    <t>Матвей</t>
  </si>
  <si>
    <t>Савченков</t>
  </si>
  <si>
    <t>Иван</t>
  </si>
  <si>
    <t>Великанов</t>
  </si>
  <si>
    <t>Солдатченко</t>
  </si>
  <si>
    <t>Захар</t>
  </si>
  <si>
    <t>Фантаева</t>
  </si>
  <si>
    <t>Оксана</t>
  </si>
  <si>
    <t>Бабакова</t>
  </si>
  <si>
    <t>Лидия</t>
  </si>
  <si>
    <t>Горшков</t>
  </si>
  <si>
    <t>Семен</t>
  </si>
  <si>
    <t>Антонович</t>
  </si>
  <si>
    <t>Чеснокова</t>
  </si>
  <si>
    <t>Аветисян</t>
  </si>
  <si>
    <t>Мариам</t>
  </si>
  <si>
    <t>Нверовна</t>
  </si>
  <si>
    <t>Ардентова</t>
  </si>
  <si>
    <t>Хачатрян</t>
  </si>
  <si>
    <t>Ирина</t>
  </si>
  <si>
    <t>Вааговна</t>
  </si>
  <si>
    <t>Матющенко</t>
  </si>
  <si>
    <t>Амплеева</t>
  </si>
  <si>
    <t>Васильев</t>
  </si>
  <si>
    <t>Кудряшова</t>
  </si>
  <si>
    <t>Ганошина</t>
  </si>
  <si>
    <t>Кченко</t>
  </si>
  <si>
    <t>Юрий</t>
  </si>
  <si>
    <t>Никитович</t>
  </si>
  <si>
    <t>Мазурова</t>
  </si>
  <si>
    <t>Суслова</t>
  </si>
  <si>
    <t>Гусакова</t>
  </si>
  <si>
    <t>Брындина</t>
  </si>
  <si>
    <t>Догадаева</t>
  </si>
  <si>
    <t>Ярослава</t>
  </si>
  <si>
    <t>Ероховец</t>
  </si>
  <si>
    <t>Сарычев</t>
  </si>
  <si>
    <t>Ларионов</t>
  </si>
  <si>
    <t>Русланович</t>
  </si>
  <si>
    <t>Зяблицкая</t>
  </si>
  <si>
    <t>Егоров</t>
  </si>
  <si>
    <t>Смирнова</t>
  </si>
  <si>
    <t>Георгиевна</t>
  </si>
  <si>
    <t>Стась</t>
  </si>
  <si>
    <t>Матрона</t>
  </si>
  <si>
    <t>Миловидова</t>
  </si>
  <si>
    <t>Наталия</t>
  </si>
  <si>
    <t>Рубан</t>
  </si>
  <si>
    <t>Мартынов</t>
  </si>
  <si>
    <t>Лебедев</t>
  </si>
  <si>
    <t>Зарайский</t>
  </si>
  <si>
    <t>Антоненко</t>
  </si>
  <si>
    <t>Зубова</t>
  </si>
  <si>
    <t xml:space="preserve">Захряпина </t>
  </si>
  <si>
    <t>Груздева</t>
  </si>
  <si>
    <t>Л1005</t>
  </si>
  <si>
    <t>Лазарева</t>
  </si>
  <si>
    <t>Л1006</t>
  </si>
  <si>
    <t>Миронов</t>
  </si>
  <si>
    <t>Осипова</t>
  </si>
  <si>
    <t>Л1008</t>
  </si>
  <si>
    <t>Сапожник</t>
  </si>
  <si>
    <t>Л1009</t>
  </si>
  <si>
    <t>Хритин</t>
  </si>
  <si>
    <t>Л1010</t>
  </si>
  <si>
    <t>Вавейкова</t>
  </si>
  <si>
    <t>Л1011</t>
  </si>
  <si>
    <t>Антошин</t>
  </si>
  <si>
    <t>Фомин</t>
  </si>
  <si>
    <t>Л1013</t>
  </si>
  <si>
    <t>Симаков</t>
  </si>
  <si>
    <t>Богдан</t>
  </si>
  <si>
    <t>Л1014</t>
  </si>
  <si>
    <t>Охапкина</t>
  </si>
  <si>
    <t>Разина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</si>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</sst>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7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vertical="distributed"/>
    </xf>
    <xf numFmtId="0" fontId="3" fillId="0" borderId="0" xfId="0" applyFont="1" applyBorder="1" applyAlignment="1"/>
    <xf numFmtId="0" fontId="3" fillId="2" borderId="0" xfId="0" applyFont="1" applyFill="1" applyAlignment="1"/>
    <xf numFmtId="0" fontId="3" fillId="2" borderId="1" xfId="0" applyFont="1" applyFill="1" applyBorder="1" applyAlignment="1"/>
    <xf numFmtId="0" fontId="3" fillId="3" borderId="0" xfId="0" applyFont="1" applyFill="1" applyAlignment="1"/>
    <xf numFmtId="0" fontId="3" fillId="4" borderId="0" xfId="0" applyFont="1" applyFill="1" applyAlignment="1"/>
    <xf numFmtId="0" fontId="3" fillId="0" borderId="0" xfId="0" applyFont="1" applyFill="1" applyAlignment="1"/>
    <xf numFmtId="49" fontId="3" fillId="0" borderId="0" xfId="0" applyNumberFormat="1" applyFont="1" applyFill="1" applyAlignment="1"/>
    <xf numFmtId="0" fontId="3" fillId="5" borderId="0" xfId="0" applyFont="1" applyFill="1" applyAlignment="1"/>
    <xf numFmtId="0" fontId="6" fillId="3" borderId="1" xfId="2" applyFont="1" applyFill="1" applyBorder="1" applyAlignment="1"/>
    <xf numFmtId="49" fontId="3" fillId="3" borderId="0" xfId="0" applyNumberFormat="1" applyFont="1" applyFill="1" applyAlignment="1"/>
    <xf numFmtId="0" fontId="6" fillId="3" borderId="1" xfId="1" applyNumberFormat="1" applyFont="1" applyFill="1" applyBorder="1" applyAlignment="1"/>
    <xf numFmtId="0" fontId="5" fillId="3" borderId="1" xfId="0" applyNumberFormat="1" applyFont="1" applyFill="1" applyBorder="1" applyAlignment="1"/>
    <xf numFmtId="0" fontId="5" fillId="5" borderId="1" xfId="0" applyFont="1" applyFill="1" applyBorder="1" applyAlignment="1"/>
    <xf numFmtId="164" fontId="3" fillId="4" borderId="1" xfId="1" applyNumberFormat="1" applyFont="1" applyFill="1" applyBorder="1" applyAlignment="1"/>
    <xf numFmtId="0" fontId="3" fillId="0" borderId="0" xfId="0" applyFont="1" applyFill="1" applyAlignment="1"/>
    <xf numFmtId="0" fontId="3" fillId="3" borderId="1" xfId="0" applyFont="1" applyFill="1" applyBorder="1" applyAlignment="1"/>
    <xf numFmtId="0" fontId="3" fillId="4" borderId="1" xfId="0" applyFont="1" applyFill="1" applyBorder="1" applyAlignment="1"/>
    <xf numFmtId="0" fontId="3" fillId="5" borderId="1" xfId="0" applyFont="1" applyFill="1" applyBorder="1" applyAlignment="1"/>
    <xf numFmtId="0" fontId="3" fillId="0" borderId="0" xfId="0" applyFont="1" applyFill="1" applyAlignment="1"/>
    <xf numFmtId="9" fontId="5" fillId="3" borderId="1" xfId="13" applyFont="1" applyFill="1" applyBorder="1" applyAlignment="1"/>
    <xf numFmtId="1" fontId="3" fillId="0" borderId="0" xfId="0" applyNumberFormat="1" applyFont="1" applyFill="1" applyAlignment="1"/>
    <xf numFmtId="1" fontId="3" fillId="4" borderId="1" xfId="0" applyNumberFormat="1" applyFont="1" applyFill="1" applyBorder="1" applyAlignment="1"/>
    <xf numFmtId="1" fontId="3" fillId="4" borderId="0" xfId="0" applyNumberFormat="1" applyFont="1" applyFill="1" applyAlignment="1"/>
    <xf numFmtId="0" fontId="3" fillId="0" borderId="0" xfId="0" applyFont="1" applyFill="1" applyAlignment="1"/>
    <xf numFmtId="0" fontId="12" fillId="3" borderId="1" xfId="0" applyNumberFormat="1" applyFont="1" applyFill="1" applyBorder="1" applyAlignment="1"/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/>
    <xf numFmtId="0" fontId="3" fillId="0" borderId="0" xfId="0" applyFont="1" applyFill="1" applyAlignment="1"/>
    <xf numFmtId="0" fontId="3" fillId="6" borderId="2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 wrapText="1"/>
    </xf>
    <xf numFmtId="16" fontId="3" fillId="6" borderId="2" xfId="0" applyNumberFormat="1" applyFont="1" applyFill="1" applyBorder="1" applyAlignment="1">
      <alignment horizontal="center" vertical="top" wrapText="1"/>
    </xf>
    <xf numFmtId="16" fontId="3" fillId="6" borderId="3" xfId="0" applyNumberFormat="1" applyFont="1" applyFill="1" applyBorder="1" applyAlignment="1">
      <alignment horizontal="center" vertical="top" wrapText="1"/>
    </xf>
    <xf numFmtId="49" fontId="3" fillId="6" borderId="2" xfId="0" applyNumberFormat="1" applyFont="1" applyFill="1" applyBorder="1" applyAlignment="1">
      <alignment horizontal="center" vertical="top" wrapText="1"/>
    </xf>
    <xf numFmtId="49" fontId="3" fillId="6" borderId="4" xfId="0" applyNumberFormat="1" applyFont="1" applyFill="1" applyBorder="1" applyAlignment="1">
      <alignment horizontal="center" vertical="top" wrapText="1"/>
    </xf>
    <xf numFmtId="49" fontId="3" fillId="6" borderId="3" xfId="0" applyNumberFormat="1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 wrapText="1"/>
    </xf>
    <xf numFmtId="0" fontId="3" fillId="6" borderId="7" xfId="0" applyFont="1" applyFill="1" applyBorder="1" applyAlignment="1">
      <alignment horizontal="center" vertical="top" wrapText="1"/>
    </xf>
    <xf numFmtId="1" fontId="3" fillId="6" borderId="2" xfId="0" applyNumberFormat="1" applyFont="1" applyFill="1" applyBorder="1" applyAlignment="1">
      <alignment horizontal="center" vertical="top" wrapText="1"/>
    </xf>
    <xf numFmtId="1" fontId="3" fillId="6" borderId="4" xfId="0" applyNumberFormat="1" applyFont="1" applyFill="1" applyBorder="1" applyAlignment="1">
      <alignment horizontal="center" vertical="top" wrapText="1"/>
    </xf>
    <xf numFmtId="1" fontId="3" fillId="6" borderId="3" xfId="0" applyNumberFormat="1" applyFont="1" applyFill="1" applyBorder="1" applyAlignment="1">
      <alignment horizontal="center" vertical="top" wrapText="1"/>
    </xf>
  </cellXfs>
  <cellStyles count="14">
    <cellStyle name="Excel Built-in Normal" xfId="6"/>
    <cellStyle name="Excel Built-in Normal 1" xfId="7"/>
    <cellStyle name="Excel Built-in Normal 2" xfId="5"/>
    <cellStyle name="TableStyleLight1" xfId="8"/>
    <cellStyle name="Обычный" xfId="0" builtinId="0"/>
    <cellStyle name="Обычный 2" xfId="2"/>
    <cellStyle name="Обычный 3" xfId="4"/>
    <cellStyle name="Обычный 3 2" xfId="11"/>
    <cellStyle name="Обычный 4" xfId="1"/>
    <cellStyle name="Обычный 5" xfId="3"/>
    <cellStyle name="Обычный 5 2" xfId="10"/>
    <cellStyle name="Обычный 6" xfId="9"/>
    <cellStyle name="Обычный 6 2" xfId="12"/>
    <cellStyle name="Процентный" xfId="13" builtinId="5"/>
  </cellStyles>
  <dxfs count="0"/>
  <tableStyles count="0" defaultTableStyle="TableStyleMedium2" defaultPivotStyle="PivotStyleLight16"/>
  <colors>
    <mruColors>
      <color rgb="FFFFB3B3"/>
      <color rgb="FF99BCE7"/>
      <color rgb="FF6EA0DC"/>
      <color rgb="FFFF7575"/>
      <color rgb="FFFFE285"/>
      <color rgb="FFFFD653"/>
      <color rgb="FFFFCF3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tabSelected="1" zoomScale="70" zoomScaleNormal="70" workbookViewId="0">
      <selection activeCell="L65" sqref="L65"/>
    </sheetView>
  </sheetViews>
  <sheetFormatPr defaultColWidth="9.08984375" defaultRowHeight="18" x14ac:dyDescent="0.4"/>
  <cols>
    <col min="1" max="1" width="7.453125" style="6" customWidth="1"/>
    <col min="2" max="2" width="6.90625" style="7" hidden="1" customWidth="1"/>
    <col min="3" max="3" width="20.36328125" style="7" customWidth="1"/>
    <col min="4" max="4" width="18" style="7" hidden="1" customWidth="1"/>
    <col min="5" max="5" width="22.08984375" style="7" hidden="1" customWidth="1"/>
    <col min="6" max="6" width="4.08984375" style="7" hidden="1" customWidth="1"/>
    <col min="7" max="8" width="4.08984375" style="7" customWidth="1"/>
    <col min="9" max="9" width="13.08984375" style="7" customWidth="1"/>
    <col min="10" max="10" width="8.08984375" style="25" customWidth="1"/>
    <col min="11" max="11" width="12.36328125" style="7" hidden="1" customWidth="1"/>
    <col min="12" max="12" width="25.6328125" style="6" customWidth="1"/>
    <col min="13" max="13" width="6.08984375" style="4" customWidth="1"/>
    <col min="14" max="17" width="6" style="4" customWidth="1"/>
    <col min="18" max="18" width="6.08984375" style="4" customWidth="1"/>
    <col min="19" max="22" width="6" style="4" customWidth="1"/>
    <col min="23" max="23" width="10.08984375" style="12" customWidth="1"/>
    <col min="24" max="24" width="10" style="10" customWidth="1"/>
    <col min="25" max="25" width="10" style="6" customWidth="1"/>
    <col min="26" max="26" width="12.54296875" style="12" customWidth="1"/>
    <col min="27" max="16384" width="9.08984375" style="1"/>
  </cols>
  <sheetData>
    <row r="1" spans="1:27" s="8" customFormat="1" x14ac:dyDescent="0.4">
      <c r="J1" s="23"/>
      <c r="M1" s="26"/>
      <c r="N1" s="26"/>
      <c r="O1" s="26"/>
      <c r="P1" s="26"/>
      <c r="Q1" s="26"/>
      <c r="R1" s="26"/>
      <c r="S1" s="26"/>
      <c r="T1" s="26"/>
      <c r="U1" s="26"/>
      <c r="V1" s="26"/>
      <c r="W1" s="9"/>
      <c r="X1" s="21"/>
      <c r="Y1" s="21"/>
      <c r="Z1" s="9"/>
    </row>
    <row r="2" spans="1:27" s="8" customFormat="1" x14ac:dyDescent="0.4">
      <c r="A2" s="17" t="s">
        <v>16</v>
      </c>
      <c r="J2" s="23"/>
      <c r="K2" s="28" t="s">
        <v>18</v>
      </c>
      <c r="L2" s="29"/>
      <c r="M2" s="26"/>
      <c r="N2" s="26"/>
      <c r="O2" s="26"/>
      <c r="P2" s="26"/>
      <c r="Q2" s="26"/>
      <c r="R2" s="26"/>
      <c r="S2" s="26"/>
      <c r="T2" s="26"/>
      <c r="U2" s="26"/>
      <c r="V2" s="26"/>
      <c r="W2" s="9"/>
      <c r="X2" s="21"/>
      <c r="Y2" s="21"/>
      <c r="Z2" s="9"/>
    </row>
    <row r="3" spans="1:27" s="8" customFormat="1" x14ac:dyDescent="0.4">
      <c r="A3" s="30" t="s">
        <v>19</v>
      </c>
      <c r="B3" s="31"/>
      <c r="C3" s="31"/>
      <c r="D3" s="31"/>
      <c r="J3" s="23"/>
      <c r="M3" s="26"/>
      <c r="N3" s="26"/>
      <c r="O3" s="26"/>
      <c r="P3" s="26"/>
      <c r="Q3" s="26"/>
      <c r="R3" s="26"/>
      <c r="S3" s="26"/>
      <c r="T3" s="26"/>
      <c r="U3" s="26"/>
      <c r="V3" s="26"/>
      <c r="W3" s="9"/>
      <c r="X3" s="21"/>
      <c r="Y3" s="21"/>
      <c r="Z3" s="9"/>
    </row>
    <row r="4" spans="1:27" s="2" customFormat="1" ht="22.5" customHeight="1" x14ac:dyDescent="0.35">
      <c r="A4" s="32" t="s">
        <v>0</v>
      </c>
      <c r="B4" s="32" t="s">
        <v>7</v>
      </c>
      <c r="C4" s="32" t="s">
        <v>1</v>
      </c>
      <c r="D4" s="32" t="s">
        <v>2</v>
      </c>
      <c r="E4" s="32" t="s">
        <v>3</v>
      </c>
      <c r="F4" s="32"/>
      <c r="G4" s="32"/>
      <c r="H4" s="32"/>
      <c r="I4" s="32" t="s">
        <v>15</v>
      </c>
      <c r="J4" s="43" t="s">
        <v>4</v>
      </c>
      <c r="K4" s="32" t="s">
        <v>14</v>
      </c>
      <c r="L4" s="32" t="s">
        <v>12</v>
      </c>
      <c r="M4" s="40" t="s">
        <v>11</v>
      </c>
      <c r="N4" s="41"/>
      <c r="O4" s="41"/>
      <c r="P4" s="41"/>
      <c r="Q4" s="41"/>
      <c r="R4" s="41"/>
      <c r="S4" s="41"/>
      <c r="T4" s="41"/>
      <c r="U4" s="41"/>
      <c r="V4" s="42"/>
      <c r="W4" s="36" t="s">
        <v>6</v>
      </c>
      <c r="X4" s="32" t="s">
        <v>5</v>
      </c>
      <c r="Y4" s="32" t="s">
        <v>10</v>
      </c>
      <c r="Z4" s="36" t="s">
        <v>8</v>
      </c>
    </row>
    <row r="5" spans="1:27" s="2" customFormat="1" ht="16.5" customHeight="1" x14ac:dyDescent="0.35">
      <c r="A5" s="39"/>
      <c r="B5" s="39"/>
      <c r="C5" s="39"/>
      <c r="D5" s="39"/>
      <c r="E5" s="39"/>
      <c r="F5" s="39"/>
      <c r="G5" s="39"/>
      <c r="H5" s="39"/>
      <c r="I5" s="39"/>
      <c r="J5" s="44"/>
      <c r="K5" s="39"/>
      <c r="L5" s="39"/>
      <c r="M5" s="32" t="s">
        <v>9</v>
      </c>
      <c r="N5" s="34" t="s">
        <v>193</v>
      </c>
      <c r="O5" s="32" t="s">
        <v>194</v>
      </c>
      <c r="P5" s="32" t="s">
        <v>195</v>
      </c>
      <c r="Q5" s="34" t="s">
        <v>196</v>
      </c>
      <c r="R5" s="32" t="s">
        <v>197</v>
      </c>
      <c r="S5" s="32" t="s">
        <v>198</v>
      </c>
      <c r="T5" s="34" t="s">
        <v>199</v>
      </c>
      <c r="U5" s="32" t="s">
        <v>200</v>
      </c>
      <c r="V5" s="32" t="s">
        <v>201</v>
      </c>
      <c r="W5" s="37"/>
      <c r="X5" s="39"/>
      <c r="Y5" s="39"/>
      <c r="Z5" s="37"/>
    </row>
    <row r="6" spans="1:27" s="2" customFormat="1" x14ac:dyDescent="0.35">
      <c r="A6" s="33"/>
      <c r="B6" s="33"/>
      <c r="C6" s="33"/>
      <c r="D6" s="33"/>
      <c r="E6" s="33"/>
      <c r="F6" s="33"/>
      <c r="G6" s="33"/>
      <c r="H6" s="33"/>
      <c r="I6" s="33"/>
      <c r="J6" s="45"/>
      <c r="K6" s="33"/>
      <c r="L6" s="33"/>
      <c r="M6" s="33"/>
      <c r="N6" s="35"/>
      <c r="O6" s="33"/>
      <c r="P6" s="33"/>
      <c r="Q6" s="35"/>
      <c r="R6" s="33"/>
      <c r="S6" s="33"/>
      <c r="T6" s="35"/>
      <c r="U6" s="33"/>
      <c r="V6" s="33"/>
      <c r="W6" s="38"/>
      <c r="X6" s="33"/>
      <c r="Y6" s="33"/>
      <c r="Z6" s="38"/>
    </row>
    <row r="7" spans="1:27" x14ac:dyDescent="0.4">
      <c r="A7" s="18">
        <v>11</v>
      </c>
      <c r="B7" s="19" t="s">
        <v>20</v>
      </c>
      <c r="C7" s="19" t="s">
        <v>106</v>
      </c>
      <c r="D7" s="19" t="s">
        <v>32</v>
      </c>
      <c r="E7" s="19" t="s">
        <v>39</v>
      </c>
      <c r="F7" s="16" t="str">
        <f t="shared" ref="F7:F15" si="0">LEFT(C7,1)</f>
        <v>К</v>
      </c>
      <c r="G7" s="16" t="str">
        <f t="shared" ref="G7:G15" si="1">LEFT(D7,1)</f>
        <v>М</v>
      </c>
      <c r="H7" s="16" t="str">
        <f t="shared" ref="H7:H15" si="2">LEFT(E7,1)</f>
        <v>А</v>
      </c>
      <c r="I7" s="19">
        <v>764201</v>
      </c>
      <c r="J7" s="24">
        <v>5</v>
      </c>
      <c r="K7" s="19" t="s">
        <v>66</v>
      </c>
      <c r="L7" s="11" t="s">
        <v>13</v>
      </c>
      <c r="M7" s="5">
        <v>5</v>
      </c>
      <c r="N7" s="5">
        <v>2</v>
      </c>
      <c r="O7" s="5">
        <v>5</v>
      </c>
      <c r="P7" s="5">
        <v>5</v>
      </c>
      <c r="Q7" s="5">
        <v>3</v>
      </c>
      <c r="R7" s="5">
        <v>1</v>
      </c>
      <c r="S7" s="5">
        <v>4</v>
      </c>
      <c r="T7" s="5">
        <v>3</v>
      </c>
      <c r="U7" s="5">
        <v>4</v>
      </c>
      <c r="V7" s="5">
        <v>5</v>
      </c>
      <c r="W7" s="13">
        <f t="shared" ref="W7:W15" si="3">SUM(M7:V7)</f>
        <v>37</v>
      </c>
      <c r="X7" s="15">
        <v>50</v>
      </c>
      <c r="Y7" s="22">
        <f t="shared" ref="Y7:Y15" si="4">W7/X7</f>
        <v>0.74</v>
      </c>
      <c r="Z7" s="14" t="str">
        <f t="shared" ref="Z7:Z12" si="5">IF(W7&gt;75%*X7,"Победитель",IF(W7&gt;50%*X7,"Призёр","Участник"))</f>
        <v>Призёр</v>
      </c>
      <c r="AA7" s="3"/>
    </row>
    <row r="8" spans="1:27" x14ac:dyDescent="0.4">
      <c r="A8" s="18">
        <v>22</v>
      </c>
      <c r="B8" s="19" t="s">
        <v>20</v>
      </c>
      <c r="C8" s="19" t="s">
        <v>43</v>
      </c>
      <c r="D8" s="19" t="s">
        <v>32</v>
      </c>
      <c r="E8" s="19" t="s">
        <v>113</v>
      </c>
      <c r="F8" s="16" t="str">
        <f t="shared" si="0"/>
        <v>Ф</v>
      </c>
      <c r="G8" s="16" t="str">
        <f t="shared" si="1"/>
        <v>М</v>
      </c>
      <c r="H8" s="16" t="str">
        <f t="shared" si="2"/>
        <v>А</v>
      </c>
      <c r="I8" s="19">
        <v>764201</v>
      </c>
      <c r="J8" s="24">
        <v>5</v>
      </c>
      <c r="K8" s="19" t="s">
        <v>67</v>
      </c>
      <c r="L8" s="11" t="s">
        <v>13</v>
      </c>
      <c r="M8" s="5">
        <v>2</v>
      </c>
      <c r="N8" s="5">
        <v>5</v>
      </c>
      <c r="O8" s="5">
        <v>5</v>
      </c>
      <c r="P8" s="5">
        <v>0</v>
      </c>
      <c r="Q8" s="5">
        <v>3</v>
      </c>
      <c r="R8" s="5">
        <v>2</v>
      </c>
      <c r="S8" s="5">
        <v>5</v>
      </c>
      <c r="T8" s="5">
        <v>5</v>
      </c>
      <c r="U8" s="5">
        <v>1</v>
      </c>
      <c r="V8" s="5">
        <v>4</v>
      </c>
      <c r="W8" s="13">
        <f t="shared" si="3"/>
        <v>32</v>
      </c>
      <c r="X8" s="15">
        <v>50</v>
      </c>
      <c r="Y8" s="22">
        <f t="shared" si="4"/>
        <v>0.64</v>
      </c>
      <c r="Z8" s="14" t="str">
        <f t="shared" si="5"/>
        <v>Призёр</v>
      </c>
    </row>
    <row r="9" spans="1:27" x14ac:dyDescent="0.4">
      <c r="A9" s="18">
        <v>23</v>
      </c>
      <c r="B9" s="19" t="s">
        <v>20</v>
      </c>
      <c r="C9" s="19" t="s">
        <v>131</v>
      </c>
      <c r="D9" s="19" t="s">
        <v>22</v>
      </c>
      <c r="E9" s="19" t="s">
        <v>41</v>
      </c>
      <c r="F9" s="16" t="str">
        <f t="shared" si="0"/>
        <v>Ч</v>
      </c>
      <c r="G9" s="16" t="str">
        <f t="shared" si="1"/>
        <v>Е</v>
      </c>
      <c r="H9" s="16" t="str">
        <f t="shared" si="2"/>
        <v>С</v>
      </c>
      <c r="I9" s="19">
        <v>764201</v>
      </c>
      <c r="J9" s="24">
        <v>5</v>
      </c>
      <c r="K9" s="19" t="s">
        <v>70</v>
      </c>
      <c r="L9" s="11" t="s">
        <v>13</v>
      </c>
      <c r="M9" s="5">
        <v>3</v>
      </c>
      <c r="N9" s="5">
        <v>5</v>
      </c>
      <c r="O9" s="5">
        <v>5</v>
      </c>
      <c r="P9" s="5">
        <v>0</v>
      </c>
      <c r="Q9" s="5">
        <v>3</v>
      </c>
      <c r="R9" s="5">
        <v>4</v>
      </c>
      <c r="S9" s="5">
        <v>5</v>
      </c>
      <c r="T9" s="5">
        <v>5</v>
      </c>
      <c r="U9" s="5">
        <v>0</v>
      </c>
      <c r="V9" s="5">
        <v>2</v>
      </c>
      <c r="W9" s="13">
        <f t="shared" si="3"/>
        <v>32</v>
      </c>
      <c r="X9" s="15">
        <v>50</v>
      </c>
      <c r="Y9" s="22">
        <f t="shared" si="4"/>
        <v>0.64</v>
      </c>
      <c r="Z9" s="14" t="str">
        <f t="shared" si="5"/>
        <v>Призёр</v>
      </c>
    </row>
    <row r="10" spans="1:27" x14ac:dyDescent="0.4">
      <c r="A10" s="18">
        <v>28</v>
      </c>
      <c r="B10" s="19" t="s">
        <v>20</v>
      </c>
      <c r="C10" s="19" t="s">
        <v>132</v>
      </c>
      <c r="D10" s="19" t="s">
        <v>133</v>
      </c>
      <c r="E10" s="19" t="s">
        <v>134</v>
      </c>
      <c r="F10" s="16" t="str">
        <f t="shared" si="0"/>
        <v>А</v>
      </c>
      <c r="G10" s="16" t="str">
        <f t="shared" si="1"/>
        <v>М</v>
      </c>
      <c r="H10" s="16" t="str">
        <f t="shared" si="2"/>
        <v>Н</v>
      </c>
      <c r="I10" s="19">
        <v>764201</v>
      </c>
      <c r="J10" s="24">
        <v>5</v>
      </c>
      <c r="K10" s="19" t="s">
        <v>72</v>
      </c>
      <c r="L10" s="11" t="s">
        <v>13</v>
      </c>
      <c r="M10" s="5">
        <v>0</v>
      </c>
      <c r="N10" s="5">
        <v>5</v>
      </c>
      <c r="O10" s="5">
        <v>5</v>
      </c>
      <c r="P10" s="5">
        <v>0</v>
      </c>
      <c r="Q10" s="5">
        <v>3</v>
      </c>
      <c r="R10" s="5">
        <v>2</v>
      </c>
      <c r="S10" s="5">
        <v>5</v>
      </c>
      <c r="T10" s="5">
        <v>5</v>
      </c>
      <c r="U10" s="5">
        <v>1</v>
      </c>
      <c r="V10" s="5">
        <v>4</v>
      </c>
      <c r="W10" s="13">
        <f t="shared" si="3"/>
        <v>30</v>
      </c>
      <c r="X10" s="15">
        <v>50</v>
      </c>
      <c r="Y10" s="22">
        <f t="shared" si="4"/>
        <v>0.6</v>
      </c>
      <c r="Z10" s="14" t="str">
        <f t="shared" si="5"/>
        <v>Призёр</v>
      </c>
    </row>
    <row r="11" spans="1:27" x14ac:dyDescent="0.4">
      <c r="A11" s="18">
        <v>34</v>
      </c>
      <c r="B11" s="19" t="s">
        <v>20</v>
      </c>
      <c r="C11" s="19" t="s">
        <v>124</v>
      </c>
      <c r="D11" s="19" t="s">
        <v>125</v>
      </c>
      <c r="E11" s="19" t="s">
        <v>41</v>
      </c>
      <c r="F11" s="16" t="str">
        <f t="shared" si="0"/>
        <v>Ф</v>
      </c>
      <c r="G11" s="16" t="str">
        <f t="shared" si="1"/>
        <v>О</v>
      </c>
      <c r="H11" s="16" t="str">
        <f t="shared" si="2"/>
        <v>С</v>
      </c>
      <c r="I11" s="19">
        <v>764201</v>
      </c>
      <c r="J11" s="24">
        <v>5</v>
      </c>
      <c r="K11" s="19" t="s">
        <v>64</v>
      </c>
      <c r="L11" s="11" t="s">
        <v>13</v>
      </c>
      <c r="M11" s="5">
        <v>3</v>
      </c>
      <c r="N11" s="5">
        <v>5</v>
      </c>
      <c r="O11" s="5">
        <v>5</v>
      </c>
      <c r="P11" s="5">
        <v>0</v>
      </c>
      <c r="Q11" s="5">
        <v>2</v>
      </c>
      <c r="R11" s="5">
        <v>0</v>
      </c>
      <c r="S11" s="5">
        <v>5</v>
      </c>
      <c r="T11" s="5">
        <v>5</v>
      </c>
      <c r="U11" s="5">
        <v>1</v>
      </c>
      <c r="V11" s="5">
        <v>3</v>
      </c>
      <c r="W11" s="13">
        <f t="shared" si="3"/>
        <v>29</v>
      </c>
      <c r="X11" s="15">
        <v>50</v>
      </c>
      <c r="Y11" s="22">
        <f t="shared" si="4"/>
        <v>0.57999999999999996</v>
      </c>
      <c r="Z11" s="14" t="str">
        <f t="shared" si="5"/>
        <v>Призёр</v>
      </c>
    </row>
    <row r="12" spans="1:27" x14ac:dyDescent="0.4">
      <c r="A12" s="18">
        <v>35</v>
      </c>
      <c r="B12" s="19" t="s">
        <v>20</v>
      </c>
      <c r="C12" s="19" t="s">
        <v>139</v>
      </c>
      <c r="D12" s="19" t="s">
        <v>107</v>
      </c>
      <c r="E12" s="19" t="s">
        <v>23</v>
      </c>
      <c r="F12" s="16" t="str">
        <f t="shared" si="0"/>
        <v>М</v>
      </c>
      <c r="G12" s="16" t="str">
        <f t="shared" si="1"/>
        <v>Т</v>
      </c>
      <c r="H12" s="16" t="str">
        <f t="shared" si="2"/>
        <v>А</v>
      </c>
      <c r="I12" s="19">
        <v>764201</v>
      </c>
      <c r="J12" s="24">
        <v>5</v>
      </c>
      <c r="K12" s="19" t="s">
        <v>77</v>
      </c>
      <c r="L12" s="11" t="s">
        <v>13</v>
      </c>
      <c r="M12" s="5">
        <v>3</v>
      </c>
      <c r="N12" s="5">
        <v>5</v>
      </c>
      <c r="O12" s="5">
        <v>5</v>
      </c>
      <c r="P12" s="5">
        <v>0</v>
      </c>
      <c r="Q12" s="5">
        <v>2</v>
      </c>
      <c r="R12" s="5">
        <v>0</v>
      </c>
      <c r="S12" s="5">
        <v>5</v>
      </c>
      <c r="T12" s="5">
        <v>3</v>
      </c>
      <c r="U12" s="5">
        <v>1</v>
      </c>
      <c r="V12" s="5">
        <v>5</v>
      </c>
      <c r="W12" s="13">
        <f t="shared" si="3"/>
        <v>29</v>
      </c>
      <c r="X12" s="15">
        <v>50</v>
      </c>
      <c r="Y12" s="22">
        <f t="shared" si="4"/>
        <v>0.57999999999999996</v>
      </c>
      <c r="Z12" s="14" t="str">
        <f t="shared" si="5"/>
        <v>Призёр</v>
      </c>
    </row>
    <row r="13" spans="1:27" x14ac:dyDescent="0.4">
      <c r="A13" s="18">
        <v>38</v>
      </c>
      <c r="B13" s="19" t="s">
        <v>20</v>
      </c>
      <c r="C13" s="19" t="s">
        <v>126</v>
      </c>
      <c r="D13" s="19" t="s">
        <v>127</v>
      </c>
      <c r="E13" s="19" t="s">
        <v>49</v>
      </c>
      <c r="F13" s="16" t="str">
        <f t="shared" si="0"/>
        <v>Б</v>
      </c>
      <c r="G13" s="16" t="str">
        <f t="shared" si="1"/>
        <v>Л</v>
      </c>
      <c r="H13" s="16" t="str">
        <f t="shared" si="2"/>
        <v>Д</v>
      </c>
      <c r="I13" s="19">
        <v>764201</v>
      </c>
      <c r="J13" s="24">
        <v>5</v>
      </c>
      <c r="K13" s="19" t="s">
        <v>68</v>
      </c>
      <c r="L13" s="11" t="s">
        <v>13</v>
      </c>
      <c r="M13" s="5">
        <v>3</v>
      </c>
      <c r="N13" s="5">
        <v>5</v>
      </c>
      <c r="O13" s="5">
        <v>5</v>
      </c>
      <c r="P13" s="5">
        <v>0</v>
      </c>
      <c r="Q13" s="5">
        <v>2</v>
      </c>
      <c r="R13" s="5">
        <v>0</v>
      </c>
      <c r="S13" s="5">
        <v>5</v>
      </c>
      <c r="T13" s="5">
        <v>3</v>
      </c>
      <c r="U13" s="5">
        <v>1</v>
      </c>
      <c r="V13" s="5">
        <v>4</v>
      </c>
      <c r="W13" s="13">
        <f t="shared" si="3"/>
        <v>28</v>
      </c>
      <c r="X13" s="15">
        <v>50</v>
      </c>
      <c r="Y13" s="22">
        <f t="shared" si="4"/>
        <v>0.56000000000000005</v>
      </c>
      <c r="Z13" s="14" t="s">
        <v>202</v>
      </c>
    </row>
    <row r="14" spans="1:27" x14ac:dyDescent="0.4">
      <c r="A14" s="18">
        <v>39</v>
      </c>
      <c r="B14" s="19" t="s">
        <v>20</v>
      </c>
      <c r="C14" s="19" t="s">
        <v>135</v>
      </c>
      <c r="D14" s="19" t="s">
        <v>48</v>
      </c>
      <c r="E14" s="19" t="s">
        <v>41</v>
      </c>
      <c r="F14" s="16" t="str">
        <f t="shared" si="0"/>
        <v>А</v>
      </c>
      <c r="G14" s="16" t="str">
        <f t="shared" si="1"/>
        <v>В</v>
      </c>
      <c r="H14" s="16" t="str">
        <f t="shared" si="2"/>
        <v>С</v>
      </c>
      <c r="I14" s="19">
        <v>764201</v>
      </c>
      <c r="J14" s="24">
        <v>5</v>
      </c>
      <c r="K14" s="19" t="s">
        <v>74</v>
      </c>
      <c r="L14" s="11" t="s">
        <v>13</v>
      </c>
      <c r="M14" s="5">
        <v>3</v>
      </c>
      <c r="N14" s="5">
        <v>5</v>
      </c>
      <c r="O14" s="5">
        <v>5</v>
      </c>
      <c r="P14" s="5">
        <v>0</v>
      </c>
      <c r="Q14" s="5">
        <v>2</v>
      </c>
      <c r="R14" s="5">
        <v>0</v>
      </c>
      <c r="S14" s="5">
        <v>4</v>
      </c>
      <c r="T14" s="5">
        <v>3</v>
      </c>
      <c r="U14" s="5">
        <v>1</v>
      </c>
      <c r="V14" s="5">
        <v>5</v>
      </c>
      <c r="W14" s="13">
        <f t="shared" si="3"/>
        <v>28</v>
      </c>
      <c r="X14" s="15">
        <v>50</v>
      </c>
      <c r="Y14" s="22">
        <f t="shared" si="4"/>
        <v>0.56000000000000005</v>
      </c>
      <c r="Z14" s="14" t="s">
        <v>202</v>
      </c>
    </row>
    <row r="15" spans="1:27" x14ac:dyDescent="0.4">
      <c r="A15" s="18">
        <v>40</v>
      </c>
      <c r="B15" s="19" t="s">
        <v>20</v>
      </c>
      <c r="C15" s="19" t="s">
        <v>136</v>
      </c>
      <c r="D15" s="19" t="s">
        <v>137</v>
      </c>
      <c r="E15" s="19" t="s">
        <v>138</v>
      </c>
      <c r="F15" s="16" t="str">
        <f t="shared" si="0"/>
        <v>Х</v>
      </c>
      <c r="G15" s="16" t="str">
        <f t="shared" si="1"/>
        <v>И</v>
      </c>
      <c r="H15" s="16" t="str">
        <f t="shared" si="2"/>
        <v>В</v>
      </c>
      <c r="I15" s="19">
        <v>764201</v>
      </c>
      <c r="J15" s="24">
        <v>5</v>
      </c>
      <c r="K15" s="19" t="s">
        <v>76</v>
      </c>
      <c r="L15" s="11" t="s">
        <v>13</v>
      </c>
      <c r="M15" s="5">
        <v>3</v>
      </c>
      <c r="N15" s="5">
        <v>5</v>
      </c>
      <c r="O15" s="5">
        <v>5</v>
      </c>
      <c r="P15" s="5">
        <v>0</v>
      </c>
      <c r="Q15" s="5">
        <v>2</v>
      </c>
      <c r="R15" s="5">
        <v>0</v>
      </c>
      <c r="S15" s="5">
        <v>5</v>
      </c>
      <c r="T15" s="5">
        <v>3</v>
      </c>
      <c r="U15" s="5">
        <v>1</v>
      </c>
      <c r="V15" s="5">
        <v>4</v>
      </c>
      <c r="W15" s="13">
        <f t="shared" si="3"/>
        <v>28</v>
      </c>
      <c r="X15" s="15">
        <v>50</v>
      </c>
      <c r="Y15" s="22">
        <f t="shared" si="4"/>
        <v>0.56000000000000005</v>
      </c>
      <c r="Z15" s="14" t="s">
        <v>202</v>
      </c>
    </row>
    <row r="16" spans="1:27" x14ac:dyDescent="0.4">
      <c r="A16" s="18">
        <v>68</v>
      </c>
      <c r="B16" s="19" t="s">
        <v>17</v>
      </c>
      <c r="C16" s="19" t="s">
        <v>128</v>
      </c>
      <c r="D16" s="19" t="s">
        <v>129</v>
      </c>
      <c r="E16" s="19" t="s">
        <v>130</v>
      </c>
      <c r="F16" s="16" t="str">
        <f t="shared" ref="F16:F21" si="6">LEFT(C16,1)</f>
        <v>Г</v>
      </c>
      <c r="G16" s="16" t="str">
        <f t="shared" ref="G16:G21" si="7">LEFT(D16,1)</f>
        <v>С</v>
      </c>
      <c r="H16" s="16" t="str">
        <f t="shared" ref="H16:H21" si="8">LEFT(E16,1)</f>
        <v>А</v>
      </c>
      <c r="I16" s="19">
        <v>764201</v>
      </c>
      <c r="J16" s="24">
        <v>5</v>
      </c>
      <c r="K16" s="19" t="s">
        <v>69</v>
      </c>
      <c r="L16" s="11" t="s">
        <v>13</v>
      </c>
      <c r="M16" s="5">
        <v>2</v>
      </c>
      <c r="N16" s="5">
        <v>5</v>
      </c>
      <c r="O16" s="5">
        <v>5</v>
      </c>
      <c r="P16" s="5">
        <v>0</v>
      </c>
      <c r="Q16" s="5">
        <v>1</v>
      </c>
      <c r="R16" s="5">
        <v>0</v>
      </c>
      <c r="S16" s="5">
        <v>2</v>
      </c>
      <c r="T16" s="5">
        <v>1</v>
      </c>
      <c r="U16" s="5">
        <v>1</v>
      </c>
      <c r="V16" s="5">
        <v>4</v>
      </c>
      <c r="W16" s="13">
        <f t="shared" ref="W16:W21" si="9">SUM(M16:V16)</f>
        <v>21</v>
      </c>
      <c r="X16" s="15">
        <v>50</v>
      </c>
      <c r="Y16" s="22">
        <f t="shared" ref="Y16:Y21" si="10">W16/X16</f>
        <v>0.42</v>
      </c>
      <c r="Z16" s="14" t="str">
        <f t="shared" ref="Z16:Z18" si="11">IF(W16&gt;75%*X16,"Победитель",IF(W16&gt;50%*X16,"Призёр","Участник"))</f>
        <v>Участник</v>
      </c>
    </row>
    <row r="17" spans="1:26" x14ac:dyDescent="0.4">
      <c r="A17" s="18">
        <v>74</v>
      </c>
      <c r="B17" s="19" t="s">
        <v>17</v>
      </c>
      <c r="C17" s="19" t="s">
        <v>122</v>
      </c>
      <c r="D17" s="19" t="s">
        <v>123</v>
      </c>
      <c r="E17" s="19" t="s">
        <v>73</v>
      </c>
      <c r="F17" s="16" t="str">
        <f t="shared" si="6"/>
        <v>С</v>
      </c>
      <c r="G17" s="16" t="str">
        <f t="shared" si="7"/>
        <v>З</v>
      </c>
      <c r="H17" s="16" t="str">
        <f t="shared" si="8"/>
        <v>А</v>
      </c>
      <c r="I17" s="19">
        <v>764201</v>
      </c>
      <c r="J17" s="24">
        <v>5</v>
      </c>
      <c r="K17" s="19" t="s">
        <v>47</v>
      </c>
      <c r="L17" s="11" t="s">
        <v>13</v>
      </c>
      <c r="M17" s="5">
        <v>0</v>
      </c>
      <c r="N17" s="5">
        <v>5</v>
      </c>
      <c r="O17" s="5">
        <v>5</v>
      </c>
      <c r="P17" s="5">
        <v>0</v>
      </c>
      <c r="Q17" s="5">
        <v>0</v>
      </c>
      <c r="R17" s="5">
        <v>0</v>
      </c>
      <c r="S17" s="5">
        <v>2</v>
      </c>
      <c r="T17" s="5">
        <v>2</v>
      </c>
      <c r="U17" s="5">
        <v>1</v>
      </c>
      <c r="V17" s="5">
        <v>5</v>
      </c>
      <c r="W17" s="13">
        <f t="shared" si="9"/>
        <v>20</v>
      </c>
      <c r="X17" s="15">
        <v>50</v>
      </c>
      <c r="Y17" s="22">
        <f t="shared" si="10"/>
        <v>0.4</v>
      </c>
      <c r="Z17" s="14" t="str">
        <f t="shared" si="11"/>
        <v>Участник</v>
      </c>
    </row>
    <row r="18" spans="1:26" x14ac:dyDescent="0.4">
      <c r="A18" s="18">
        <v>78</v>
      </c>
      <c r="B18" s="19" t="s">
        <v>17</v>
      </c>
      <c r="C18" s="19" t="s">
        <v>121</v>
      </c>
      <c r="D18" s="19" t="s">
        <v>118</v>
      </c>
      <c r="E18" s="19" t="s">
        <v>96</v>
      </c>
      <c r="F18" s="16" t="str">
        <f t="shared" si="6"/>
        <v>В</v>
      </c>
      <c r="G18" s="16" t="str">
        <f t="shared" si="7"/>
        <v>М</v>
      </c>
      <c r="H18" s="16" t="str">
        <f t="shared" si="8"/>
        <v>А</v>
      </c>
      <c r="I18" s="19">
        <v>764201</v>
      </c>
      <c r="J18" s="24">
        <v>5</v>
      </c>
      <c r="K18" s="19" t="s">
        <v>45</v>
      </c>
      <c r="L18" s="11" t="s">
        <v>13</v>
      </c>
      <c r="M18" s="5">
        <v>0</v>
      </c>
      <c r="N18" s="5">
        <v>0</v>
      </c>
      <c r="O18" s="5">
        <v>5</v>
      </c>
      <c r="P18" s="5">
        <v>5</v>
      </c>
      <c r="Q18" s="5">
        <v>1</v>
      </c>
      <c r="R18" s="5">
        <v>0</v>
      </c>
      <c r="S18" s="5">
        <v>3</v>
      </c>
      <c r="T18" s="5">
        <v>1</v>
      </c>
      <c r="U18" s="5">
        <v>0</v>
      </c>
      <c r="V18" s="5">
        <v>4</v>
      </c>
      <c r="W18" s="13">
        <f t="shared" si="9"/>
        <v>19</v>
      </c>
      <c r="X18" s="15">
        <v>50</v>
      </c>
      <c r="Y18" s="22">
        <f t="shared" si="10"/>
        <v>0.38</v>
      </c>
      <c r="Z18" s="14" t="str">
        <f t="shared" si="11"/>
        <v>Участник</v>
      </c>
    </row>
    <row r="19" spans="1:26" x14ac:dyDescent="0.4">
      <c r="A19" s="18">
        <v>89</v>
      </c>
      <c r="B19" s="19" t="s">
        <v>17</v>
      </c>
      <c r="C19" s="19" t="s">
        <v>119</v>
      </c>
      <c r="D19" s="19" t="s">
        <v>120</v>
      </c>
      <c r="E19" s="19" t="s">
        <v>96</v>
      </c>
      <c r="F19" s="16" t="str">
        <f t="shared" si="6"/>
        <v>С</v>
      </c>
      <c r="G19" s="16" t="str">
        <f t="shared" si="7"/>
        <v>И</v>
      </c>
      <c r="H19" s="16" t="str">
        <f t="shared" si="8"/>
        <v>А</v>
      </c>
      <c r="I19" s="19">
        <v>764201</v>
      </c>
      <c r="J19" s="24">
        <v>5</v>
      </c>
      <c r="K19" s="19" t="s">
        <v>44</v>
      </c>
      <c r="L19" s="11" t="s">
        <v>13</v>
      </c>
      <c r="M19" s="5">
        <v>1</v>
      </c>
      <c r="N19" s="5">
        <v>5</v>
      </c>
      <c r="O19" s="5">
        <v>0</v>
      </c>
      <c r="P19" s="5">
        <v>0</v>
      </c>
      <c r="Q19" s="5">
        <v>5</v>
      </c>
      <c r="R19" s="5">
        <v>0</v>
      </c>
      <c r="S19" s="5">
        <v>3</v>
      </c>
      <c r="T19" s="5">
        <v>0</v>
      </c>
      <c r="U19" s="5">
        <v>0</v>
      </c>
      <c r="V19" s="5">
        <v>3</v>
      </c>
      <c r="W19" s="13">
        <f t="shared" si="9"/>
        <v>17</v>
      </c>
      <c r="X19" s="15">
        <v>50</v>
      </c>
      <c r="Y19" s="22">
        <f t="shared" si="10"/>
        <v>0.34</v>
      </c>
      <c r="Z19" s="14" t="str">
        <f t="shared" ref="Z19:Z20" si="12">IF(W19&gt;75%*X19,"Победитель",IF(W19&gt;50%*X19,"Призёр","Участник"))</f>
        <v>Участник</v>
      </c>
    </row>
    <row r="20" spans="1:26" x14ac:dyDescent="0.4">
      <c r="A20" s="18">
        <v>115</v>
      </c>
      <c r="B20" s="19" t="s">
        <v>20</v>
      </c>
      <c r="C20" s="19" t="s">
        <v>142</v>
      </c>
      <c r="D20" s="19" t="s">
        <v>88</v>
      </c>
      <c r="E20" s="19" t="s">
        <v>54</v>
      </c>
      <c r="F20" s="16" t="str">
        <f t="shared" si="6"/>
        <v>К</v>
      </c>
      <c r="G20" s="16" t="str">
        <f t="shared" si="7"/>
        <v>А</v>
      </c>
      <c r="H20" s="16" t="str">
        <f t="shared" si="8"/>
        <v>И</v>
      </c>
      <c r="I20" s="19">
        <v>764201</v>
      </c>
      <c r="J20" s="24">
        <v>6</v>
      </c>
      <c r="K20" s="19" t="s">
        <v>81</v>
      </c>
      <c r="L20" s="11" t="s">
        <v>13</v>
      </c>
      <c r="M20" s="5">
        <v>5</v>
      </c>
      <c r="N20" s="5">
        <v>4</v>
      </c>
      <c r="O20" s="5">
        <v>4</v>
      </c>
      <c r="P20" s="5">
        <v>3</v>
      </c>
      <c r="Q20" s="5">
        <v>5</v>
      </c>
      <c r="R20" s="5">
        <v>5</v>
      </c>
      <c r="S20" s="5">
        <v>5</v>
      </c>
      <c r="T20" s="5">
        <v>5</v>
      </c>
      <c r="U20" s="5">
        <v>5</v>
      </c>
      <c r="V20" s="5">
        <v>5</v>
      </c>
      <c r="W20" s="13">
        <f t="shared" si="9"/>
        <v>46</v>
      </c>
      <c r="X20" s="15">
        <v>50</v>
      </c>
      <c r="Y20" s="22">
        <f t="shared" si="10"/>
        <v>0.92</v>
      </c>
      <c r="Z20" s="14" t="str">
        <f t="shared" si="12"/>
        <v>Победитель</v>
      </c>
    </row>
    <row r="21" spans="1:26" x14ac:dyDescent="0.4">
      <c r="A21" s="18">
        <v>125</v>
      </c>
      <c r="B21" s="19" t="s">
        <v>20</v>
      </c>
      <c r="C21" s="19" t="s">
        <v>140</v>
      </c>
      <c r="D21" s="19" t="s">
        <v>79</v>
      </c>
      <c r="E21" s="19" t="s">
        <v>41</v>
      </c>
      <c r="F21" s="16" t="str">
        <f t="shared" si="6"/>
        <v>А</v>
      </c>
      <c r="G21" s="16" t="str">
        <f t="shared" si="7"/>
        <v>К</v>
      </c>
      <c r="H21" s="16" t="str">
        <f t="shared" si="8"/>
        <v>С</v>
      </c>
      <c r="I21" s="19">
        <v>764201</v>
      </c>
      <c r="J21" s="24">
        <v>6</v>
      </c>
      <c r="K21" s="19" t="s">
        <v>60</v>
      </c>
      <c r="L21" s="11" t="s">
        <v>13</v>
      </c>
      <c r="M21" s="5">
        <v>3</v>
      </c>
      <c r="N21" s="5">
        <v>5</v>
      </c>
      <c r="O21" s="5">
        <v>5</v>
      </c>
      <c r="P21" s="5">
        <v>3</v>
      </c>
      <c r="Q21" s="5">
        <v>0</v>
      </c>
      <c r="R21" s="5">
        <v>5</v>
      </c>
      <c r="S21" s="5">
        <v>5</v>
      </c>
      <c r="T21" s="5">
        <v>3</v>
      </c>
      <c r="U21" s="5">
        <v>5</v>
      </c>
      <c r="V21" s="5">
        <v>5</v>
      </c>
      <c r="W21" s="13">
        <f t="shared" si="9"/>
        <v>39</v>
      </c>
      <c r="X21" s="15">
        <v>50</v>
      </c>
      <c r="Y21" s="22">
        <f t="shared" si="10"/>
        <v>0.78</v>
      </c>
      <c r="Z21" s="14" t="str">
        <f t="shared" ref="Z21:Z22" si="13">IF(W21&gt;75%*X21,"Победитель",IF(W21&gt;50%*X21,"Призёр","Участник"))</f>
        <v>Победитель</v>
      </c>
    </row>
    <row r="22" spans="1:26" x14ac:dyDescent="0.4">
      <c r="A22" s="18">
        <v>137</v>
      </c>
      <c r="B22" s="19" t="s">
        <v>20</v>
      </c>
      <c r="C22" s="19" t="s">
        <v>147</v>
      </c>
      <c r="D22" s="19" t="s">
        <v>63</v>
      </c>
      <c r="E22" s="19" t="s">
        <v>62</v>
      </c>
      <c r="F22" s="16" t="str">
        <f t="shared" ref="F22:F26" si="14">LEFT(C22,1)</f>
        <v>М</v>
      </c>
      <c r="G22" s="16" t="str">
        <f t="shared" ref="G22:G26" si="15">LEFT(D22,1)</f>
        <v>У</v>
      </c>
      <c r="H22" s="16" t="str">
        <f t="shared" ref="H22:H26" si="16">LEFT(E22,1)</f>
        <v>Е</v>
      </c>
      <c r="I22" s="19">
        <v>764201</v>
      </c>
      <c r="J22" s="24">
        <v>6</v>
      </c>
      <c r="K22" s="19" t="s">
        <v>85</v>
      </c>
      <c r="L22" s="11" t="s">
        <v>13</v>
      </c>
      <c r="M22" s="5">
        <v>3</v>
      </c>
      <c r="N22" s="5">
        <v>3</v>
      </c>
      <c r="O22" s="5">
        <v>1</v>
      </c>
      <c r="P22" s="5">
        <v>0</v>
      </c>
      <c r="Q22" s="5">
        <v>5</v>
      </c>
      <c r="R22" s="5">
        <v>0</v>
      </c>
      <c r="S22" s="5">
        <v>5</v>
      </c>
      <c r="T22" s="5">
        <v>5</v>
      </c>
      <c r="U22" s="5">
        <v>4</v>
      </c>
      <c r="V22" s="5">
        <v>5</v>
      </c>
      <c r="W22" s="13">
        <f t="shared" ref="W22:W26" si="17">SUM(M22:V22)</f>
        <v>31</v>
      </c>
      <c r="X22" s="15">
        <v>50</v>
      </c>
      <c r="Y22" s="22">
        <f t="shared" ref="Y22:Y26" si="18">W22/X22</f>
        <v>0.62</v>
      </c>
      <c r="Z22" s="14" t="str">
        <f t="shared" si="13"/>
        <v>Призёр</v>
      </c>
    </row>
    <row r="23" spans="1:26" x14ac:dyDescent="0.4">
      <c r="A23" s="18">
        <v>170</v>
      </c>
      <c r="B23" s="19" t="s">
        <v>20</v>
      </c>
      <c r="C23" s="19" t="s">
        <v>143</v>
      </c>
      <c r="D23" s="19" t="s">
        <v>40</v>
      </c>
      <c r="E23" s="19" t="s">
        <v>71</v>
      </c>
      <c r="F23" s="16" t="str">
        <f t="shared" si="14"/>
        <v>Г</v>
      </c>
      <c r="G23" s="16" t="str">
        <f t="shared" si="15"/>
        <v>Д</v>
      </c>
      <c r="H23" s="16" t="str">
        <f t="shared" si="16"/>
        <v>М</v>
      </c>
      <c r="I23" s="19">
        <v>764201</v>
      </c>
      <c r="J23" s="24">
        <v>6</v>
      </c>
      <c r="K23" s="19" t="s">
        <v>83</v>
      </c>
      <c r="L23" s="11" t="s">
        <v>13</v>
      </c>
      <c r="M23" s="5">
        <v>4</v>
      </c>
      <c r="N23" s="5">
        <v>2</v>
      </c>
      <c r="O23" s="5">
        <v>3</v>
      </c>
      <c r="P23" s="5">
        <v>0</v>
      </c>
      <c r="Q23" s="5">
        <v>0</v>
      </c>
      <c r="R23" s="5">
        <v>0</v>
      </c>
      <c r="S23" s="5">
        <v>5</v>
      </c>
      <c r="T23" s="5">
        <v>3</v>
      </c>
      <c r="U23" s="5">
        <v>3</v>
      </c>
      <c r="V23" s="5">
        <v>3</v>
      </c>
      <c r="W23" s="13">
        <f t="shared" si="17"/>
        <v>23</v>
      </c>
      <c r="X23" s="15">
        <v>50</v>
      </c>
      <c r="Y23" s="22">
        <f t="shared" si="18"/>
        <v>0.46</v>
      </c>
      <c r="Z23" s="14" t="s">
        <v>202</v>
      </c>
    </row>
    <row r="24" spans="1:26" x14ac:dyDescent="0.4">
      <c r="A24" s="18">
        <v>175</v>
      </c>
      <c r="B24" s="19" t="s">
        <v>17</v>
      </c>
      <c r="C24" s="19" t="s">
        <v>141</v>
      </c>
      <c r="D24" s="19" t="s">
        <v>120</v>
      </c>
      <c r="E24" s="19" t="s">
        <v>35</v>
      </c>
      <c r="F24" s="16" t="str">
        <f t="shared" si="14"/>
        <v>В</v>
      </c>
      <c r="G24" s="16" t="str">
        <f t="shared" si="15"/>
        <v>И</v>
      </c>
      <c r="H24" s="16" t="str">
        <f t="shared" si="16"/>
        <v>В</v>
      </c>
      <c r="I24" s="19">
        <v>764201</v>
      </c>
      <c r="J24" s="24">
        <v>6</v>
      </c>
      <c r="K24" s="19" t="s">
        <v>80</v>
      </c>
      <c r="L24" s="11" t="s">
        <v>13</v>
      </c>
      <c r="M24" s="5">
        <v>1</v>
      </c>
      <c r="N24" s="5">
        <v>2</v>
      </c>
      <c r="O24" s="5">
        <v>2</v>
      </c>
      <c r="P24" s="5">
        <v>4</v>
      </c>
      <c r="Q24" s="5">
        <v>5</v>
      </c>
      <c r="R24" s="5">
        <v>1</v>
      </c>
      <c r="S24" s="5">
        <v>5</v>
      </c>
      <c r="T24" s="5">
        <v>0</v>
      </c>
      <c r="U24" s="5">
        <v>0</v>
      </c>
      <c r="V24" s="5">
        <v>0</v>
      </c>
      <c r="W24" s="13">
        <f t="shared" si="17"/>
        <v>20</v>
      </c>
      <c r="X24" s="15">
        <v>50</v>
      </c>
      <c r="Y24" s="22">
        <f t="shared" si="18"/>
        <v>0.4</v>
      </c>
      <c r="Z24" s="14" t="str">
        <f t="shared" ref="Z24:Z26" si="19">IF(W24&gt;75%*X24,"Победитель",IF(W24&gt;50%*X24,"Призёр","Участник"))</f>
        <v>Участник</v>
      </c>
    </row>
    <row r="25" spans="1:26" x14ac:dyDescent="0.4">
      <c r="A25" s="18">
        <v>182</v>
      </c>
      <c r="B25" s="19" t="s">
        <v>17</v>
      </c>
      <c r="C25" s="19" t="s">
        <v>144</v>
      </c>
      <c r="D25" s="19" t="s">
        <v>145</v>
      </c>
      <c r="E25" s="19" t="s">
        <v>146</v>
      </c>
      <c r="F25" s="16" t="str">
        <f t="shared" si="14"/>
        <v>К</v>
      </c>
      <c r="G25" s="16" t="str">
        <f t="shared" si="15"/>
        <v>Ю</v>
      </c>
      <c r="H25" s="16" t="str">
        <f t="shared" si="16"/>
        <v>Н</v>
      </c>
      <c r="I25" s="19">
        <v>764201</v>
      </c>
      <c r="J25" s="24">
        <v>6</v>
      </c>
      <c r="K25" s="19" t="s">
        <v>84</v>
      </c>
      <c r="L25" s="11" t="s">
        <v>13</v>
      </c>
      <c r="M25" s="5">
        <v>2</v>
      </c>
      <c r="N25" s="5">
        <v>1</v>
      </c>
      <c r="O25" s="5">
        <v>1</v>
      </c>
      <c r="P25" s="5">
        <v>0</v>
      </c>
      <c r="Q25" s="5">
        <v>0</v>
      </c>
      <c r="R25" s="5">
        <v>0</v>
      </c>
      <c r="S25" s="5">
        <v>5</v>
      </c>
      <c r="T25" s="5">
        <v>3</v>
      </c>
      <c r="U25" s="5">
        <v>2</v>
      </c>
      <c r="V25" s="5">
        <v>3</v>
      </c>
      <c r="W25" s="13">
        <f t="shared" si="17"/>
        <v>17</v>
      </c>
      <c r="X25" s="15">
        <v>50</v>
      </c>
      <c r="Y25" s="22">
        <f t="shared" si="18"/>
        <v>0.34</v>
      </c>
      <c r="Z25" s="14" t="str">
        <f t="shared" si="19"/>
        <v>Участник</v>
      </c>
    </row>
    <row r="26" spans="1:26" x14ac:dyDescent="0.4">
      <c r="A26" s="18">
        <v>189</v>
      </c>
      <c r="B26" s="19" t="s">
        <v>20</v>
      </c>
      <c r="C26" s="19" t="s">
        <v>148</v>
      </c>
      <c r="D26" s="19" t="s">
        <v>101</v>
      </c>
      <c r="E26" s="19" t="s">
        <v>78</v>
      </c>
      <c r="F26" s="16" t="str">
        <f t="shared" si="14"/>
        <v>С</v>
      </c>
      <c r="G26" s="16" t="str">
        <f t="shared" si="15"/>
        <v>А</v>
      </c>
      <c r="H26" s="16" t="str">
        <f t="shared" si="16"/>
        <v>М</v>
      </c>
      <c r="I26" s="19">
        <v>764201</v>
      </c>
      <c r="J26" s="24">
        <v>6</v>
      </c>
      <c r="K26" s="19" t="s">
        <v>86</v>
      </c>
      <c r="L26" s="11" t="s">
        <v>13</v>
      </c>
      <c r="M26" s="5">
        <v>3</v>
      </c>
      <c r="N26" s="5">
        <v>0</v>
      </c>
      <c r="O26" s="5">
        <v>4</v>
      </c>
      <c r="P26" s="5">
        <v>0</v>
      </c>
      <c r="Q26" s="5">
        <v>0</v>
      </c>
      <c r="R26" s="5">
        <v>0</v>
      </c>
      <c r="S26" s="5">
        <v>0</v>
      </c>
      <c r="T26" s="5">
        <v>2</v>
      </c>
      <c r="U26" s="5">
        <v>4</v>
      </c>
      <c r="V26" s="5">
        <v>0</v>
      </c>
      <c r="W26" s="13">
        <f t="shared" si="17"/>
        <v>13</v>
      </c>
      <c r="X26" s="15">
        <v>50</v>
      </c>
      <c r="Y26" s="22">
        <f t="shared" si="18"/>
        <v>0.26</v>
      </c>
      <c r="Z26" s="14" t="str">
        <f t="shared" si="19"/>
        <v>Участник</v>
      </c>
    </row>
    <row r="27" spans="1:26" x14ac:dyDescent="0.4">
      <c r="A27" s="18">
        <v>210</v>
      </c>
      <c r="B27" s="19" t="s">
        <v>20</v>
      </c>
      <c r="C27" s="19" t="s">
        <v>149</v>
      </c>
      <c r="D27" s="19" t="s">
        <v>32</v>
      </c>
      <c r="E27" s="19" t="s">
        <v>100</v>
      </c>
      <c r="F27" s="16" t="str">
        <f t="shared" ref="F27:F34" si="20">LEFT(C27,1)</f>
        <v>Г</v>
      </c>
      <c r="G27" s="16" t="str">
        <f t="shared" ref="G27:G34" si="21">LEFT(D27,1)</f>
        <v>М</v>
      </c>
      <c r="H27" s="16" t="str">
        <f t="shared" ref="H27:H34" si="22">LEFT(E27,1)</f>
        <v>А</v>
      </c>
      <c r="I27" s="19">
        <v>764201</v>
      </c>
      <c r="J27" s="24">
        <v>7</v>
      </c>
      <c r="K27" s="19" t="s">
        <v>50</v>
      </c>
      <c r="L27" s="11" t="s">
        <v>13</v>
      </c>
      <c r="M27" s="5">
        <v>5</v>
      </c>
      <c r="N27" s="5">
        <v>5</v>
      </c>
      <c r="O27" s="5">
        <v>5</v>
      </c>
      <c r="P27" s="5">
        <v>2.5</v>
      </c>
      <c r="Q27" s="5">
        <v>5</v>
      </c>
      <c r="R27" s="5">
        <v>5</v>
      </c>
      <c r="S27" s="5">
        <v>4</v>
      </c>
      <c r="T27" s="5">
        <v>5</v>
      </c>
      <c r="U27" s="5">
        <v>5</v>
      </c>
      <c r="V27" s="5">
        <v>5</v>
      </c>
      <c r="W27" s="13">
        <f t="shared" ref="W27:W34" si="23">SUM(M27:V27)</f>
        <v>46.5</v>
      </c>
      <c r="X27" s="15">
        <v>50</v>
      </c>
      <c r="Y27" s="22">
        <f t="shared" ref="Y27:Y34" si="24">W27/X27</f>
        <v>0.93</v>
      </c>
      <c r="Z27" s="27" t="str">
        <f t="shared" ref="Z27:Z31" si="25">IF(W27&gt;75%*X27,"Победитель",IF(W27&gt;50%*X27,"Призёр","Участник"))</f>
        <v>Победитель</v>
      </c>
    </row>
    <row r="28" spans="1:26" x14ac:dyDescent="0.4">
      <c r="A28" s="18">
        <v>212</v>
      </c>
      <c r="B28" s="19" t="s">
        <v>20</v>
      </c>
      <c r="C28" s="19" t="s">
        <v>150</v>
      </c>
      <c r="D28" s="19" t="s">
        <v>105</v>
      </c>
      <c r="E28" s="19" t="s">
        <v>87</v>
      </c>
      <c r="F28" s="16" t="str">
        <f t="shared" si="20"/>
        <v>Б</v>
      </c>
      <c r="G28" s="16" t="str">
        <f t="shared" si="21"/>
        <v>К</v>
      </c>
      <c r="H28" s="16" t="str">
        <f t="shared" si="22"/>
        <v>О</v>
      </c>
      <c r="I28" s="19">
        <v>764201</v>
      </c>
      <c r="J28" s="24">
        <v>7</v>
      </c>
      <c r="K28" s="19" t="s">
        <v>51</v>
      </c>
      <c r="L28" s="11" t="s">
        <v>13</v>
      </c>
      <c r="M28" s="5">
        <v>5</v>
      </c>
      <c r="N28" s="5">
        <v>5</v>
      </c>
      <c r="O28" s="5">
        <v>4</v>
      </c>
      <c r="P28" s="5">
        <v>2.5</v>
      </c>
      <c r="Q28" s="5">
        <v>5</v>
      </c>
      <c r="R28" s="5">
        <v>5</v>
      </c>
      <c r="S28" s="5">
        <v>3</v>
      </c>
      <c r="T28" s="5">
        <v>5</v>
      </c>
      <c r="U28" s="5">
        <v>5</v>
      </c>
      <c r="V28" s="5">
        <v>4</v>
      </c>
      <c r="W28" s="13">
        <f t="shared" si="23"/>
        <v>43.5</v>
      </c>
      <c r="X28" s="15">
        <v>50</v>
      </c>
      <c r="Y28" s="22">
        <f t="shared" si="24"/>
        <v>0.87</v>
      </c>
      <c r="Z28" s="27" t="str">
        <f t="shared" si="25"/>
        <v>Победитель</v>
      </c>
    </row>
    <row r="29" spans="1:26" x14ac:dyDescent="0.4">
      <c r="A29" s="18">
        <v>218</v>
      </c>
      <c r="B29" s="19" t="s">
        <v>20</v>
      </c>
      <c r="C29" s="19" t="s">
        <v>153</v>
      </c>
      <c r="D29" s="19" t="s">
        <v>116</v>
      </c>
      <c r="E29" s="19" t="s">
        <v>41</v>
      </c>
      <c r="F29" s="16" t="str">
        <f t="shared" si="20"/>
        <v>Е</v>
      </c>
      <c r="G29" s="16" t="str">
        <f t="shared" si="21"/>
        <v>С</v>
      </c>
      <c r="H29" s="16" t="str">
        <f t="shared" si="22"/>
        <v>С</v>
      </c>
      <c r="I29" s="19">
        <v>764201</v>
      </c>
      <c r="J29" s="24">
        <v>7</v>
      </c>
      <c r="K29" s="19" t="s">
        <v>55</v>
      </c>
      <c r="L29" s="11" t="s">
        <v>13</v>
      </c>
      <c r="M29" s="5">
        <v>5</v>
      </c>
      <c r="N29" s="5">
        <v>4</v>
      </c>
      <c r="O29" s="5">
        <v>2</v>
      </c>
      <c r="P29" s="5">
        <v>5</v>
      </c>
      <c r="Q29" s="5">
        <v>2</v>
      </c>
      <c r="R29" s="5">
        <v>5</v>
      </c>
      <c r="S29" s="5">
        <v>5</v>
      </c>
      <c r="T29" s="5">
        <v>4</v>
      </c>
      <c r="U29" s="5">
        <v>5</v>
      </c>
      <c r="V29" s="5">
        <v>2</v>
      </c>
      <c r="W29" s="13">
        <f t="shared" si="23"/>
        <v>39</v>
      </c>
      <c r="X29" s="15">
        <v>50</v>
      </c>
      <c r="Y29" s="22">
        <f t="shared" si="24"/>
        <v>0.78</v>
      </c>
      <c r="Z29" s="14" t="str">
        <f t="shared" si="25"/>
        <v>Победитель</v>
      </c>
    </row>
    <row r="30" spans="1:26" x14ac:dyDescent="0.4">
      <c r="A30" s="18">
        <v>221</v>
      </c>
      <c r="B30" s="19" t="s">
        <v>20</v>
      </c>
      <c r="C30" s="19" t="s">
        <v>151</v>
      </c>
      <c r="D30" s="19" t="s">
        <v>152</v>
      </c>
      <c r="E30" s="19" t="s">
        <v>99</v>
      </c>
      <c r="F30" s="16" t="str">
        <f t="shared" si="20"/>
        <v>Д</v>
      </c>
      <c r="G30" s="16" t="str">
        <f t="shared" si="21"/>
        <v>Я</v>
      </c>
      <c r="H30" s="16" t="str">
        <f t="shared" si="22"/>
        <v>В</v>
      </c>
      <c r="I30" s="19">
        <v>764201</v>
      </c>
      <c r="J30" s="24">
        <v>7</v>
      </c>
      <c r="K30" s="19" t="s">
        <v>52</v>
      </c>
      <c r="L30" s="11" t="s">
        <v>13</v>
      </c>
      <c r="M30" s="5">
        <v>5</v>
      </c>
      <c r="N30" s="5">
        <v>4</v>
      </c>
      <c r="O30" s="5">
        <v>3</v>
      </c>
      <c r="P30" s="5">
        <v>5</v>
      </c>
      <c r="Q30" s="5">
        <v>3</v>
      </c>
      <c r="R30" s="5">
        <v>5</v>
      </c>
      <c r="S30" s="5">
        <v>5</v>
      </c>
      <c r="T30" s="5">
        <v>5</v>
      </c>
      <c r="U30" s="5">
        <v>0</v>
      </c>
      <c r="V30" s="5">
        <v>3</v>
      </c>
      <c r="W30" s="13">
        <f t="shared" si="23"/>
        <v>38</v>
      </c>
      <c r="X30" s="15">
        <v>50</v>
      </c>
      <c r="Y30" s="22">
        <f t="shared" si="24"/>
        <v>0.76</v>
      </c>
      <c r="Z30" s="14" t="str">
        <f t="shared" si="25"/>
        <v>Победитель</v>
      </c>
    </row>
    <row r="31" spans="1:26" x14ac:dyDescent="0.4">
      <c r="A31" s="18">
        <v>238</v>
      </c>
      <c r="B31" s="19" t="s">
        <v>17</v>
      </c>
      <c r="C31" s="19" t="s">
        <v>155</v>
      </c>
      <c r="D31" s="19" t="s">
        <v>108</v>
      </c>
      <c r="E31" s="19" t="s">
        <v>156</v>
      </c>
      <c r="F31" s="16" t="str">
        <f t="shared" si="20"/>
        <v>Л</v>
      </c>
      <c r="G31" s="16" t="str">
        <f t="shared" si="21"/>
        <v>Е</v>
      </c>
      <c r="H31" s="16" t="str">
        <f t="shared" si="22"/>
        <v>Р</v>
      </c>
      <c r="I31" s="19">
        <v>764201</v>
      </c>
      <c r="J31" s="24">
        <v>7</v>
      </c>
      <c r="K31" s="19" t="s">
        <v>91</v>
      </c>
      <c r="L31" s="11" t="s">
        <v>13</v>
      </c>
      <c r="M31" s="5">
        <v>1</v>
      </c>
      <c r="N31" s="5">
        <v>2</v>
      </c>
      <c r="O31" s="5">
        <v>2</v>
      </c>
      <c r="P31" s="5">
        <v>5</v>
      </c>
      <c r="Q31" s="5">
        <v>0</v>
      </c>
      <c r="R31" s="5">
        <v>5</v>
      </c>
      <c r="S31" s="5">
        <v>5</v>
      </c>
      <c r="T31" s="5">
        <v>4</v>
      </c>
      <c r="U31" s="5">
        <v>5</v>
      </c>
      <c r="V31" s="5">
        <v>1</v>
      </c>
      <c r="W31" s="13">
        <f t="shared" si="23"/>
        <v>30</v>
      </c>
      <c r="X31" s="15">
        <v>50</v>
      </c>
      <c r="Y31" s="22">
        <f t="shared" si="24"/>
        <v>0.6</v>
      </c>
      <c r="Z31" s="14" t="str">
        <f t="shared" si="25"/>
        <v>Призёр</v>
      </c>
    </row>
    <row r="32" spans="1:26" x14ac:dyDescent="0.4">
      <c r="A32" s="18">
        <v>243</v>
      </c>
      <c r="B32" s="19" t="s">
        <v>17</v>
      </c>
      <c r="C32" s="19" t="s">
        <v>154</v>
      </c>
      <c r="D32" s="19" t="s">
        <v>92</v>
      </c>
      <c r="E32" s="19" t="s">
        <v>82</v>
      </c>
      <c r="F32" s="16" t="str">
        <f t="shared" si="20"/>
        <v>С</v>
      </c>
      <c r="G32" s="16" t="str">
        <f t="shared" si="21"/>
        <v>Д</v>
      </c>
      <c r="H32" s="16" t="str">
        <f t="shared" si="22"/>
        <v>Р</v>
      </c>
      <c r="I32" s="19">
        <v>764201</v>
      </c>
      <c r="J32" s="24">
        <v>7</v>
      </c>
      <c r="K32" s="19" t="s">
        <v>90</v>
      </c>
      <c r="L32" s="11" t="s">
        <v>13</v>
      </c>
      <c r="M32" s="5">
        <v>3</v>
      </c>
      <c r="N32" s="5">
        <v>4</v>
      </c>
      <c r="O32" s="5">
        <v>2</v>
      </c>
      <c r="P32" s="5">
        <v>2.5</v>
      </c>
      <c r="Q32" s="5">
        <v>0</v>
      </c>
      <c r="R32" s="5">
        <v>5</v>
      </c>
      <c r="S32" s="5">
        <v>5</v>
      </c>
      <c r="T32" s="5">
        <v>1</v>
      </c>
      <c r="U32" s="5">
        <v>5</v>
      </c>
      <c r="V32" s="5">
        <v>1</v>
      </c>
      <c r="W32" s="13">
        <f t="shared" si="23"/>
        <v>28.5</v>
      </c>
      <c r="X32" s="15">
        <v>50</v>
      </c>
      <c r="Y32" s="22">
        <f t="shared" si="24"/>
        <v>0.56999999999999995</v>
      </c>
      <c r="Z32" s="14" t="s">
        <v>202</v>
      </c>
    </row>
    <row r="33" spans="1:26" x14ac:dyDescent="0.4">
      <c r="A33" s="18">
        <v>244</v>
      </c>
      <c r="B33" s="19" t="s">
        <v>20</v>
      </c>
      <c r="C33" s="19" t="s">
        <v>157</v>
      </c>
      <c r="D33" s="19" t="s">
        <v>38</v>
      </c>
      <c r="E33" s="19" t="s">
        <v>49</v>
      </c>
      <c r="F33" s="16" t="str">
        <f t="shared" si="20"/>
        <v>З</v>
      </c>
      <c r="G33" s="16" t="str">
        <f t="shared" si="21"/>
        <v>С</v>
      </c>
      <c r="H33" s="16" t="str">
        <f t="shared" si="22"/>
        <v>Д</v>
      </c>
      <c r="I33" s="19">
        <v>764201</v>
      </c>
      <c r="J33" s="24">
        <v>7</v>
      </c>
      <c r="K33" s="19" t="s">
        <v>93</v>
      </c>
      <c r="L33" s="11" t="s">
        <v>13</v>
      </c>
      <c r="M33" s="5">
        <v>1</v>
      </c>
      <c r="N33" s="5">
        <v>3</v>
      </c>
      <c r="O33" s="5">
        <v>3</v>
      </c>
      <c r="P33" s="5">
        <v>5</v>
      </c>
      <c r="Q33" s="5">
        <v>5</v>
      </c>
      <c r="R33" s="5">
        <v>0</v>
      </c>
      <c r="S33" s="5">
        <v>4</v>
      </c>
      <c r="T33" s="5">
        <v>0</v>
      </c>
      <c r="U33" s="5">
        <v>5</v>
      </c>
      <c r="V33" s="5">
        <v>2</v>
      </c>
      <c r="W33" s="13">
        <f t="shared" si="23"/>
        <v>28</v>
      </c>
      <c r="X33" s="15">
        <v>50</v>
      </c>
      <c r="Y33" s="22">
        <f t="shared" si="24"/>
        <v>0.56000000000000005</v>
      </c>
      <c r="Z33" s="14" t="s">
        <v>202</v>
      </c>
    </row>
    <row r="34" spans="1:26" x14ac:dyDescent="0.4">
      <c r="A34" s="18">
        <v>251</v>
      </c>
      <c r="B34" s="19" t="s">
        <v>17</v>
      </c>
      <c r="C34" s="19" t="s">
        <v>158</v>
      </c>
      <c r="D34" s="19" t="s">
        <v>34</v>
      </c>
      <c r="E34" s="19" t="s">
        <v>109</v>
      </c>
      <c r="F34" s="16" t="str">
        <f t="shared" si="20"/>
        <v>Е</v>
      </c>
      <c r="G34" s="16" t="str">
        <f t="shared" si="21"/>
        <v>К</v>
      </c>
      <c r="H34" s="16" t="str">
        <f t="shared" si="22"/>
        <v>М</v>
      </c>
      <c r="I34" s="19">
        <v>764201</v>
      </c>
      <c r="J34" s="24">
        <v>7</v>
      </c>
      <c r="K34" s="19" t="s">
        <v>94</v>
      </c>
      <c r="L34" s="11" t="s">
        <v>13</v>
      </c>
      <c r="M34" s="5">
        <v>1</v>
      </c>
      <c r="N34" s="5">
        <v>3</v>
      </c>
      <c r="O34" s="5">
        <v>3</v>
      </c>
      <c r="P34" s="5">
        <v>5</v>
      </c>
      <c r="Q34" s="5">
        <v>0</v>
      </c>
      <c r="R34" s="5">
        <v>0</v>
      </c>
      <c r="S34" s="5">
        <v>5</v>
      </c>
      <c r="T34" s="5">
        <v>0</v>
      </c>
      <c r="U34" s="5">
        <v>5</v>
      </c>
      <c r="V34" s="5">
        <v>1</v>
      </c>
      <c r="W34" s="13">
        <f t="shared" si="23"/>
        <v>23</v>
      </c>
      <c r="X34" s="15">
        <v>50</v>
      </c>
      <c r="Y34" s="22">
        <f t="shared" si="24"/>
        <v>0.46</v>
      </c>
      <c r="Z34" s="14" t="s">
        <v>202</v>
      </c>
    </row>
    <row r="35" spans="1:26" x14ac:dyDescent="0.4">
      <c r="A35" s="18">
        <v>332</v>
      </c>
      <c r="B35" s="19" t="s">
        <v>20</v>
      </c>
      <c r="C35" s="19" t="s">
        <v>159</v>
      </c>
      <c r="D35" s="19" t="s">
        <v>102</v>
      </c>
      <c r="E35" s="19" t="s">
        <v>160</v>
      </c>
      <c r="F35" s="16" t="str">
        <f t="shared" ref="F35:F36" si="26">LEFT(C35,1)</f>
        <v>С</v>
      </c>
      <c r="G35" s="16" t="str">
        <f t="shared" ref="G35:G36" si="27">LEFT(D35,1)</f>
        <v>Д</v>
      </c>
      <c r="H35" s="16" t="str">
        <f t="shared" ref="H35:H36" si="28">LEFT(E35,1)</f>
        <v>Г</v>
      </c>
      <c r="I35" s="19">
        <v>764201</v>
      </c>
      <c r="J35" s="24">
        <v>8</v>
      </c>
      <c r="K35" s="19" t="s">
        <v>97</v>
      </c>
      <c r="L35" s="11" t="s">
        <v>13</v>
      </c>
      <c r="M35" s="5">
        <v>0</v>
      </c>
      <c r="N35" s="5">
        <v>1</v>
      </c>
      <c r="O35" s="5">
        <v>5</v>
      </c>
      <c r="P35" s="5">
        <v>2</v>
      </c>
      <c r="Q35" s="5">
        <v>2</v>
      </c>
      <c r="R35" s="5">
        <v>5</v>
      </c>
      <c r="S35" s="5">
        <v>1</v>
      </c>
      <c r="T35" s="5">
        <v>5</v>
      </c>
      <c r="U35" s="5">
        <v>3</v>
      </c>
      <c r="V35" s="5">
        <v>3</v>
      </c>
      <c r="W35" s="13">
        <f t="shared" ref="W35:W36" si="29">SUM(M35:V35)</f>
        <v>27</v>
      </c>
      <c r="X35" s="15">
        <v>50</v>
      </c>
      <c r="Y35" s="22">
        <f t="shared" ref="Y35:Y36" si="30">W35/X35</f>
        <v>0.54</v>
      </c>
      <c r="Z35" s="14" t="str">
        <f t="shared" ref="Z35:Z36" si="31">IF(W35&gt;75%*X35,"Победитель",IF(W35&gt;50%*X35,"Призёр","Участник"))</f>
        <v>Призёр</v>
      </c>
    </row>
    <row r="36" spans="1:26" x14ac:dyDescent="0.4">
      <c r="A36" s="18">
        <v>337</v>
      </c>
      <c r="B36" s="19" t="s">
        <v>20</v>
      </c>
      <c r="C36" s="19" t="s">
        <v>161</v>
      </c>
      <c r="D36" s="19" t="s">
        <v>162</v>
      </c>
      <c r="E36" s="19" t="s">
        <v>41</v>
      </c>
      <c r="F36" s="16" t="str">
        <f t="shared" si="26"/>
        <v>С</v>
      </c>
      <c r="G36" s="16" t="str">
        <f t="shared" si="27"/>
        <v>М</v>
      </c>
      <c r="H36" s="16" t="str">
        <f t="shared" si="28"/>
        <v>С</v>
      </c>
      <c r="I36" s="19">
        <v>764201</v>
      </c>
      <c r="J36" s="24">
        <v>8</v>
      </c>
      <c r="K36" s="19" t="s">
        <v>98</v>
      </c>
      <c r="L36" s="11" t="s">
        <v>13</v>
      </c>
      <c r="M36" s="5">
        <v>2</v>
      </c>
      <c r="N36" s="5">
        <v>2</v>
      </c>
      <c r="O36" s="5">
        <v>4</v>
      </c>
      <c r="P36" s="5">
        <v>3</v>
      </c>
      <c r="Q36" s="5">
        <v>0</v>
      </c>
      <c r="R36" s="5">
        <v>1</v>
      </c>
      <c r="S36" s="5">
        <v>1</v>
      </c>
      <c r="T36" s="5">
        <v>4</v>
      </c>
      <c r="U36" s="5">
        <v>5</v>
      </c>
      <c r="V36" s="5">
        <v>2</v>
      </c>
      <c r="W36" s="13">
        <f t="shared" si="29"/>
        <v>24</v>
      </c>
      <c r="X36" s="15">
        <v>50</v>
      </c>
      <c r="Y36" s="22">
        <f t="shared" si="30"/>
        <v>0.48</v>
      </c>
      <c r="Z36" s="14" t="str">
        <f t="shared" si="31"/>
        <v>Участник</v>
      </c>
    </row>
    <row r="37" spans="1:26" x14ac:dyDescent="0.4">
      <c r="A37" s="18">
        <v>396</v>
      </c>
      <c r="B37" s="19" t="s">
        <v>20</v>
      </c>
      <c r="C37" s="19" t="s">
        <v>165</v>
      </c>
      <c r="D37" s="19" t="s">
        <v>111</v>
      </c>
      <c r="E37" s="19" t="s">
        <v>21</v>
      </c>
      <c r="F37" s="16" t="str">
        <f t="shared" ref="F37:F47" si="32">LEFT(C37,1)</f>
        <v>Р</v>
      </c>
      <c r="G37" s="16" t="str">
        <f t="shared" ref="G37:G47" si="33">LEFT(D37,1)</f>
        <v>К</v>
      </c>
      <c r="H37" s="16" t="str">
        <f t="shared" ref="H37:H47" si="34">LEFT(E37,1)</f>
        <v>А</v>
      </c>
      <c r="I37" s="19">
        <v>764201</v>
      </c>
      <c r="J37" s="24">
        <v>9</v>
      </c>
      <c r="K37" s="19" t="s">
        <v>25</v>
      </c>
      <c r="L37" s="11" t="s">
        <v>13</v>
      </c>
      <c r="M37" s="5">
        <v>4</v>
      </c>
      <c r="N37" s="5">
        <v>4</v>
      </c>
      <c r="O37" s="5">
        <v>3</v>
      </c>
      <c r="P37" s="5">
        <v>1</v>
      </c>
      <c r="Q37" s="5">
        <v>3</v>
      </c>
      <c r="R37" s="5">
        <v>2.5</v>
      </c>
      <c r="S37" s="5">
        <v>1</v>
      </c>
      <c r="T37" s="5">
        <v>12</v>
      </c>
      <c r="U37" s="5"/>
      <c r="V37" s="5"/>
      <c r="W37" s="13">
        <f t="shared" ref="W37:W47" si="35">SUM(M37:V37)</f>
        <v>30.5</v>
      </c>
      <c r="X37" s="15">
        <v>50</v>
      </c>
      <c r="Y37" s="22">
        <f t="shared" ref="Y37:Y47" si="36">W37/X37</f>
        <v>0.61</v>
      </c>
      <c r="Z37" s="27" t="str">
        <f t="shared" ref="Z37" si="37">IF(W37&gt;75%*X37,"Победитель",IF(W37&gt;50%*X37,"Призёр","Участник"))</f>
        <v>Призёр</v>
      </c>
    </row>
    <row r="38" spans="1:26" x14ac:dyDescent="0.4">
      <c r="A38" s="18">
        <v>405</v>
      </c>
      <c r="B38" s="19" t="s">
        <v>20</v>
      </c>
      <c r="C38" s="19" t="s">
        <v>163</v>
      </c>
      <c r="D38" s="19" t="s">
        <v>164</v>
      </c>
      <c r="E38" s="19" t="s">
        <v>41</v>
      </c>
      <c r="F38" s="16" t="str">
        <f t="shared" si="32"/>
        <v>М</v>
      </c>
      <c r="G38" s="16" t="str">
        <f t="shared" si="33"/>
        <v>Н</v>
      </c>
      <c r="H38" s="16" t="str">
        <f t="shared" si="34"/>
        <v>С</v>
      </c>
      <c r="I38" s="19">
        <v>764201</v>
      </c>
      <c r="J38" s="24">
        <v>9</v>
      </c>
      <c r="K38" s="19" t="s">
        <v>24</v>
      </c>
      <c r="L38" s="11" t="s">
        <v>13</v>
      </c>
      <c r="M38" s="5">
        <v>4</v>
      </c>
      <c r="N38" s="5">
        <v>5</v>
      </c>
      <c r="O38" s="5">
        <v>4</v>
      </c>
      <c r="P38" s="5">
        <v>2</v>
      </c>
      <c r="Q38" s="5">
        <v>2</v>
      </c>
      <c r="R38" s="5">
        <v>2</v>
      </c>
      <c r="S38" s="5">
        <v>3</v>
      </c>
      <c r="T38" s="5">
        <v>0</v>
      </c>
      <c r="U38" s="5"/>
      <c r="V38" s="5"/>
      <c r="W38" s="13">
        <f t="shared" si="35"/>
        <v>22</v>
      </c>
      <c r="X38" s="15">
        <v>50</v>
      </c>
      <c r="Y38" s="22">
        <f t="shared" si="36"/>
        <v>0.44</v>
      </c>
      <c r="Z38" s="14" t="str">
        <f t="shared" ref="Z38:Z41" si="38">IF(W38&gt;75%*X38,"Победитель",IF(W38&gt;50%*X38,"Призёр","Участник"))</f>
        <v>Участник</v>
      </c>
    </row>
    <row r="39" spans="1:26" x14ac:dyDescent="0.4">
      <c r="A39" s="18">
        <v>407</v>
      </c>
      <c r="B39" s="19" t="s">
        <v>17</v>
      </c>
      <c r="C39" s="19" t="s">
        <v>168</v>
      </c>
      <c r="D39" s="19" t="s">
        <v>120</v>
      </c>
      <c r="E39" s="19" t="s">
        <v>75</v>
      </c>
      <c r="F39" s="16" t="str">
        <f t="shared" si="32"/>
        <v>З</v>
      </c>
      <c r="G39" s="16" t="str">
        <f t="shared" si="33"/>
        <v>И</v>
      </c>
      <c r="H39" s="16" t="str">
        <f t="shared" si="34"/>
        <v>Д</v>
      </c>
      <c r="I39" s="19">
        <v>764201</v>
      </c>
      <c r="J39" s="24">
        <v>9</v>
      </c>
      <c r="K39" s="19" t="s">
        <v>31</v>
      </c>
      <c r="L39" s="11" t="s">
        <v>13</v>
      </c>
      <c r="M39" s="5">
        <v>4</v>
      </c>
      <c r="N39" s="5">
        <v>2</v>
      </c>
      <c r="O39" s="5">
        <v>4</v>
      </c>
      <c r="P39" s="5">
        <v>4</v>
      </c>
      <c r="Q39" s="5">
        <v>2</v>
      </c>
      <c r="R39" s="5">
        <v>0.5</v>
      </c>
      <c r="S39" s="5">
        <v>2.5</v>
      </c>
      <c r="T39" s="5">
        <v>2</v>
      </c>
      <c r="U39" s="5"/>
      <c r="V39" s="5"/>
      <c r="W39" s="13">
        <f t="shared" si="35"/>
        <v>21</v>
      </c>
      <c r="X39" s="15">
        <v>50</v>
      </c>
      <c r="Y39" s="22">
        <f t="shared" si="36"/>
        <v>0.42</v>
      </c>
      <c r="Z39" s="14" t="str">
        <f t="shared" si="38"/>
        <v>Участник</v>
      </c>
    </row>
    <row r="40" spans="1:26" x14ac:dyDescent="0.4">
      <c r="A40" s="18">
        <v>408</v>
      </c>
      <c r="B40" s="19" t="s">
        <v>17</v>
      </c>
      <c r="C40" s="19" t="s">
        <v>166</v>
      </c>
      <c r="D40" s="19" t="s">
        <v>92</v>
      </c>
      <c r="E40" s="19" t="s">
        <v>73</v>
      </c>
      <c r="F40" s="16" t="str">
        <f t="shared" si="32"/>
        <v>М</v>
      </c>
      <c r="G40" s="16" t="str">
        <f t="shared" si="33"/>
        <v>Д</v>
      </c>
      <c r="H40" s="16" t="str">
        <f t="shared" si="34"/>
        <v>А</v>
      </c>
      <c r="I40" s="19">
        <v>764201</v>
      </c>
      <c r="J40" s="24">
        <v>9</v>
      </c>
      <c r="K40" s="19" t="s">
        <v>27</v>
      </c>
      <c r="L40" s="11" t="s">
        <v>13</v>
      </c>
      <c r="M40" s="5">
        <v>4</v>
      </c>
      <c r="N40" s="5">
        <v>4</v>
      </c>
      <c r="O40" s="5">
        <v>4.5</v>
      </c>
      <c r="P40" s="5">
        <v>3</v>
      </c>
      <c r="Q40" s="5">
        <v>1</v>
      </c>
      <c r="R40" s="5">
        <v>2.5</v>
      </c>
      <c r="S40" s="5">
        <v>1</v>
      </c>
      <c r="T40" s="5">
        <v>0</v>
      </c>
      <c r="U40" s="5"/>
      <c r="V40" s="5"/>
      <c r="W40" s="13">
        <f t="shared" si="35"/>
        <v>20</v>
      </c>
      <c r="X40" s="15">
        <v>50</v>
      </c>
      <c r="Y40" s="22">
        <f t="shared" si="36"/>
        <v>0.4</v>
      </c>
      <c r="Z40" s="14" t="str">
        <f t="shared" si="38"/>
        <v>Участник</v>
      </c>
    </row>
    <row r="41" spans="1:26" x14ac:dyDescent="0.4">
      <c r="A41" s="18">
        <v>415</v>
      </c>
      <c r="B41" s="19" t="s">
        <v>17</v>
      </c>
      <c r="C41" s="19" t="s">
        <v>167</v>
      </c>
      <c r="D41" s="19" t="s">
        <v>92</v>
      </c>
      <c r="E41" s="19" t="s">
        <v>95</v>
      </c>
      <c r="F41" s="16" t="str">
        <f t="shared" si="32"/>
        <v>Л</v>
      </c>
      <c r="G41" s="16" t="str">
        <f t="shared" si="33"/>
        <v>Д</v>
      </c>
      <c r="H41" s="16" t="str">
        <f t="shared" si="34"/>
        <v>И</v>
      </c>
      <c r="I41" s="19">
        <v>764201</v>
      </c>
      <c r="J41" s="24">
        <v>9</v>
      </c>
      <c r="K41" s="19" t="s">
        <v>29</v>
      </c>
      <c r="L41" s="11" t="s">
        <v>13</v>
      </c>
      <c r="M41" s="5">
        <v>4</v>
      </c>
      <c r="N41" s="5">
        <v>4</v>
      </c>
      <c r="O41" s="5">
        <v>3</v>
      </c>
      <c r="P41" s="5">
        <v>1</v>
      </c>
      <c r="Q41" s="5">
        <v>1</v>
      </c>
      <c r="R41" s="5">
        <v>2.5</v>
      </c>
      <c r="S41" s="5">
        <v>1</v>
      </c>
      <c r="T41" s="5">
        <v>0</v>
      </c>
      <c r="U41" s="5"/>
      <c r="V41" s="5"/>
      <c r="W41" s="13">
        <f t="shared" si="35"/>
        <v>16.5</v>
      </c>
      <c r="X41" s="15">
        <v>50</v>
      </c>
      <c r="Y41" s="22">
        <f t="shared" si="36"/>
        <v>0.33</v>
      </c>
      <c r="Z41" s="14" t="str">
        <f t="shared" si="38"/>
        <v>Участник</v>
      </c>
    </row>
    <row r="42" spans="1:26" x14ac:dyDescent="0.4">
      <c r="A42" s="18">
        <v>438</v>
      </c>
      <c r="B42" s="19" t="s">
        <v>20</v>
      </c>
      <c r="C42" s="19" t="s">
        <v>177</v>
      </c>
      <c r="D42" s="19" t="s">
        <v>65</v>
      </c>
      <c r="E42" s="19" t="s">
        <v>33</v>
      </c>
      <c r="F42" s="16" t="str">
        <f t="shared" si="32"/>
        <v>О</v>
      </c>
      <c r="G42" s="16" t="str">
        <f t="shared" si="33"/>
        <v>В</v>
      </c>
      <c r="H42" s="16" t="str">
        <f t="shared" si="34"/>
        <v>П</v>
      </c>
      <c r="I42" s="19">
        <v>764201</v>
      </c>
      <c r="J42" s="24">
        <v>10</v>
      </c>
      <c r="K42" s="19" t="s">
        <v>178</v>
      </c>
      <c r="L42" s="11" t="s">
        <v>13</v>
      </c>
      <c r="M42" s="5">
        <v>5</v>
      </c>
      <c r="N42" s="5">
        <v>7</v>
      </c>
      <c r="O42" s="5">
        <v>7</v>
      </c>
      <c r="P42" s="5">
        <v>5</v>
      </c>
      <c r="Q42" s="5">
        <v>7</v>
      </c>
      <c r="R42" s="5">
        <v>3</v>
      </c>
      <c r="S42" s="5">
        <v>7</v>
      </c>
      <c r="T42" s="5">
        <v>7</v>
      </c>
      <c r="U42" s="5">
        <v>6</v>
      </c>
      <c r="V42" s="5">
        <v>7</v>
      </c>
      <c r="W42" s="13">
        <f t="shared" si="35"/>
        <v>61</v>
      </c>
      <c r="X42" s="20">
        <v>70</v>
      </c>
      <c r="Y42" s="22">
        <f t="shared" si="36"/>
        <v>0.87142857142857144</v>
      </c>
      <c r="Z42" s="27" t="str">
        <f t="shared" ref="Z42:Z50" si="39">IF(W42&gt;75%*X42,"Победитель",IF(W42&gt;50%*X42,"Призёр","Участник"))</f>
        <v>Победитель</v>
      </c>
    </row>
    <row r="43" spans="1:26" x14ac:dyDescent="0.4">
      <c r="A43" s="18">
        <v>441</v>
      </c>
      <c r="B43" s="19" t="s">
        <v>17</v>
      </c>
      <c r="C43" s="19" t="s">
        <v>185</v>
      </c>
      <c r="D43" s="19" t="s">
        <v>120</v>
      </c>
      <c r="E43" s="19" t="s">
        <v>96</v>
      </c>
      <c r="F43" s="16" t="str">
        <f t="shared" si="32"/>
        <v>А</v>
      </c>
      <c r="G43" s="16" t="str">
        <f t="shared" si="33"/>
        <v>И</v>
      </c>
      <c r="H43" s="16" t="str">
        <f t="shared" si="34"/>
        <v>А</v>
      </c>
      <c r="I43" s="19">
        <v>764201</v>
      </c>
      <c r="J43" s="24">
        <v>10</v>
      </c>
      <c r="K43" s="19" t="s">
        <v>42</v>
      </c>
      <c r="L43" s="11" t="s">
        <v>13</v>
      </c>
      <c r="M43" s="5">
        <v>2</v>
      </c>
      <c r="N43" s="5">
        <v>7</v>
      </c>
      <c r="O43" s="5">
        <v>7</v>
      </c>
      <c r="P43" s="5">
        <v>6</v>
      </c>
      <c r="Q43" s="5">
        <v>5</v>
      </c>
      <c r="R43" s="5">
        <v>4</v>
      </c>
      <c r="S43" s="5">
        <v>5</v>
      </c>
      <c r="T43" s="5">
        <v>7</v>
      </c>
      <c r="U43" s="5">
        <v>6</v>
      </c>
      <c r="V43" s="5">
        <v>7</v>
      </c>
      <c r="W43" s="13">
        <f t="shared" si="35"/>
        <v>56</v>
      </c>
      <c r="X43" s="20">
        <v>70</v>
      </c>
      <c r="Y43" s="22">
        <f t="shared" si="36"/>
        <v>0.8</v>
      </c>
      <c r="Z43" s="27" t="str">
        <f t="shared" si="39"/>
        <v>Победитель</v>
      </c>
    </row>
    <row r="44" spans="1:26" x14ac:dyDescent="0.4">
      <c r="A44" s="18">
        <v>442</v>
      </c>
      <c r="B44" s="19" t="s">
        <v>17</v>
      </c>
      <c r="C44" s="19" t="s">
        <v>186</v>
      </c>
      <c r="D44" s="19" t="s">
        <v>89</v>
      </c>
      <c r="E44" s="19" t="s">
        <v>75</v>
      </c>
      <c r="F44" s="16" t="str">
        <f t="shared" si="32"/>
        <v>Ф</v>
      </c>
      <c r="G44" s="16" t="str">
        <f t="shared" si="33"/>
        <v>М</v>
      </c>
      <c r="H44" s="16" t="str">
        <f t="shared" si="34"/>
        <v>Д</v>
      </c>
      <c r="I44" s="19">
        <v>764201</v>
      </c>
      <c r="J44" s="24">
        <v>10</v>
      </c>
      <c r="K44" s="19" t="s">
        <v>187</v>
      </c>
      <c r="L44" s="11" t="s">
        <v>13</v>
      </c>
      <c r="M44" s="5">
        <v>7</v>
      </c>
      <c r="N44" s="5">
        <v>7</v>
      </c>
      <c r="O44" s="5">
        <v>4</v>
      </c>
      <c r="P44" s="5">
        <v>4</v>
      </c>
      <c r="Q44" s="5">
        <v>5</v>
      </c>
      <c r="R44" s="5">
        <v>6</v>
      </c>
      <c r="S44" s="5">
        <v>3</v>
      </c>
      <c r="T44" s="5">
        <v>6</v>
      </c>
      <c r="U44" s="5">
        <v>6</v>
      </c>
      <c r="V44" s="5">
        <v>7</v>
      </c>
      <c r="W44" s="13">
        <f t="shared" si="35"/>
        <v>55</v>
      </c>
      <c r="X44" s="20">
        <v>70</v>
      </c>
      <c r="Y44" s="22">
        <f t="shared" si="36"/>
        <v>0.7857142857142857</v>
      </c>
      <c r="Z44" s="27" t="str">
        <f t="shared" si="39"/>
        <v>Победитель</v>
      </c>
    </row>
    <row r="45" spans="1:26" x14ac:dyDescent="0.4">
      <c r="A45" s="18">
        <v>443</v>
      </c>
      <c r="B45" s="19" t="s">
        <v>17</v>
      </c>
      <c r="C45" s="19" t="s">
        <v>176</v>
      </c>
      <c r="D45" s="19" t="s">
        <v>89</v>
      </c>
      <c r="E45" s="19" t="s">
        <v>58</v>
      </c>
      <c r="F45" s="16" t="str">
        <f t="shared" si="32"/>
        <v>М</v>
      </c>
      <c r="G45" s="16" t="str">
        <f t="shared" si="33"/>
        <v>М</v>
      </c>
      <c r="H45" s="16" t="str">
        <f t="shared" si="34"/>
        <v>С</v>
      </c>
      <c r="I45" s="19">
        <v>764201</v>
      </c>
      <c r="J45" s="24">
        <v>10</v>
      </c>
      <c r="K45" s="19" t="s">
        <v>36</v>
      </c>
      <c r="L45" s="11" t="s">
        <v>13</v>
      </c>
      <c r="M45" s="5">
        <v>3</v>
      </c>
      <c r="N45" s="5">
        <v>7</v>
      </c>
      <c r="O45" s="5">
        <v>4</v>
      </c>
      <c r="P45" s="5">
        <v>5</v>
      </c>
      <c r="Q45" s="5">
        <v>6</v>
      </c>
      <c r="R45" s="5">
        <v>5</v>
      </c>
      <c r="S45" s="5">
        <v>6</v>
      </c>
      <c r="T45" s="5">
        <v>7</v>
      </c>
      <c r="U45" s="5">
        <v>4</v>
      </c>
      <c r="V45" s="5">
        <v>7</v>
      </c>
      <c r="W45" s="13">
        <f t="shared" si="35"/>
        <v>54</v>
      </c>
      <c r="X45" s="20">
        <v>70</v>
      </c>
      <c r="Y45" s="22">
        <f t="shared" si="36"/>
        <v>0.77142857142857146</v>
      </c>
      <c r="Z45" s="27" t="str">
        <f t="shared" si="39"/>
        <v>Победитель</v>
      </c>
    </row>
    <row r="46" spans="1:26" x14ac:dyDescent="0.4">
      <c r="A46" s="18">
        <v>444</v>
      </c>
      <c r="B46" s="19" t="s">
        <v>17</v>
      </c>
      <c r="C46" s="19" t="s">
        <v>188</v>
      </c>
      <c r="D46" s="19" t="s">
        <v>189</v>
      </c>
      <c r="E46" s="19" t="s">
        <v>46</v>
      </c>
      <c r="F46" s="16" t="str">
        <f t="shared" si="32"/>
        <v>С</v>
      </c>
      <c r="G46" s="16" t="str">
        <f t="shared" si="33"/>
        <v>Б</v>
      </c>
      <c r="H46" s="16" t="str">
        <f t="shared" si="34"/>
        <v>А</v>
      </c>
      <c r="I46" s="19">
        <v>764201</v>
      </c>
      <c r="J46" s="24">
        <v>10</v>
      </c>
      <c r="K46" s="19" t="s">
        <v>190</v>
      </c>
      <c r="L46" s="11" t="s">
        <v>13</v>
      </c>
      <c r="M46" s="5">
        <v>3</v>
      </c>
      <c r="N46" s="5">
        <v>7</v>
      </c>
      <c r="O46" s="5">
        <v>6</v>
      </c>
      <c r="P46" s="5">
        <v>3</v>
      </c>
      <c r="Q46" s="5">
        <v>6</v>
      </c>
      <c r="R46" s="5">
        <v>5</v>
      </c>
      <c r="S46" s="5">
        <v>7</v>
      </c>
      <c r="T46" s="5">
        <v>7</v>
      </c>
      <c r="U46" s="5">
        <v>3</v>
      </c>
      <c r="V46" s="5">
        <v>7</v>
      </c>
      <c r="W46" s="13">
        <f t="shared" si="35"/>
        <v>54</v>
      </c>
      <c r="X46" s="20">
        <v>70</v>
      </c>
      <c r="Y46" s="22">
        <f t="shared" si="36"/>
        <v>0.77142857142857146</v>
      </c>
      <c r="Z46" s="27" t="str">
        <f t="shared" si="39"/>
        <v>Победитель</v>
      </c>
    </row>
    <row r="47" spans="1:26" x14ac:dyDescent="0.4">
      <c r="A47" s="18">
        <v>445</v>
      </c>
      <c r="B47" s="19" t="s">
        <v>20</v>
      </c>
      <c r="C47" s="19" t="s">
        <v>172</v>
      </c>
      <c r="D47" s="19" t="s">
        <v>88</v>
      </c>
      <c r="E47" s="19" t="s">
        <v>23</v>
      </c>
      <c r="F47" s="16" t="str">
        <f t="shared" si="32"/>
        <v>Г</v>
      </c>
      <c r="G47" s="16" t="str">
        <f t="shared" si="33"/>
        <v>А</v>
      </c>
      <c r="H47" s="16" t="str">
        <f t="shared" si="34"/>
        <v>А</v>
      </c>
      <c r="I47" s="19">
        <v>764201</v>
      </c>
      <c r="J47" s="24">
        <v>10</v>
      </c>
      <c r="K47" s="19" t="s">
        <v>173</v>
      </c>
      <c r="L47" s="11" t="s">
        <v>13</v>
      </c>
      <c r="M47" s="5">
        <v>3</v>
      </c>
      <c r="N47" s="5">
        <v>5</v>
      </c>
      <c r="O47" s="5">
        <v>5</v>
      </c>
      <c r="P47" s="5">
        <v>5</v>
      </c>
      <c r="Q47" s="5">
        <v>6</v>
      </c>
      <c r="R47" s="5">
        <v>4</v>
      </c>
      <c r="S47" s="5">
        <v>7</v>
      </c>
      <c r="T47" s="5">
        <v>7</v>
      </c>
      <c r="U47" s="5">
        <v>4</v>
      </c>
      <c r="V47" s="5">
        <v>7</v>
      </c>
      <c r="W47" s="13">
        <f t="shared" si="35"/>
        <v>53</v>
      </c>
      <c r="X47" s="20">
        <v>70</v>
      </c>
      <c r="Y47" s="22">
        <f t="shared" si="36"/>
        <v>0.75714285714285712</v>
      </c>
      <c r="Z47" s="27" t="str">
        <f t="shared" si="39"/>
        <v>Победитель</v>
      </c>
    </row>
    <row r="48" spans="1:26" x14ac:dyDescent="0.4">
      <c r="A48" s="18">
        <v>449</v>
      </c>
      <c r="B48" s="19" t="s">
        <v>20</v>
      </c>
      <c r="C48" s="19" t="s">
        <v>171</v>
      </c>
      <c r="D48" s="19" t="s">
        <v>32</v>
      </c>
      <c r="E48" s="19" t="s">
        <v>37</v>
      </c>
      <c r="F48" s="16" t="str">
        <f t="shared" ref="F48:F57" si="40">LEFT(C48,1)</f>
        <v>З</v>
      </c>
      <c r="G48" s="16" t="str">
        <f t="shared" ref="G48:G57" si="41">LEFT(D48,1)</f>
        <v>М</v>
      </c>
      <c r="H48" s="16" t="str">
        <f t="shared" ref="H48:H57" si="42">LEFT(E48,1)</f>
        <v>Н</v>
      </c>
      <c r="I48" s="19">
        <v>764201</v>
      </c>
      <c r="J48" s="24">
        <v>10</v>
      </c>
      <c r="K48" s="19" t="s">
        <v>115</v>
      </c>
      <c r="L48" s="11" t="s">
        <v>13</v>
      </c>
      <c r="M48" s="5">
        <v>3</v>
      </c>
      <c r="N48" s="5">
        <v>7</v>
      </c>
      <c r="O48" s="5">
        <v>4</v>
      </c>
      <c r="P48" s="5">
        <v>3</v>
      </c>
      <c r="Q48" s="5">
        <v>7</v>
      </c>
      <c r="R48" s="5">
        <v>4</v>
      </c>
      <c r="S48" s="5">
        <v>7</v>
      </c>
      <c r="T48" s="5">
        <v>7</v>
      </c>
      <c r="U48" s="5">
        <v>4</v>
      </c>
      <c r="V48" s="5">
        <v>5</v>
      </c>
      <c r="W48" s="13">
        <f t="shared" ref="W48:W57" si="43">SUM(M48:V48)</f>
        <v>51</v>
      </c>
      <c r="X48" s="20">
        <v>70</v>
      </c>
      <c r="Y48" s="22">
        <f t="shared" ref="Y48:Y57" si="44">W48/X48</f>
        <v>0.72857142857142854</v>
      </c>
      <c r="Z48" s="27" t="str">
        <f t="shared" si="39"/>
        <v>Призёр</v>
      </c>
    </row>
    <row r="49" spans="1:26" x14ac:dyDescent="0.4">
      <c r="A49" s="18">
        <v>453</v>
      </c>
      <c r="B49" s="19" t="s">
        <v>17</v>
      </c>
      <c r="C49" s="19" t="s">
        <v>181</v>
      </c>
      <c r="D49" s="19" t="s">
        <v>117</v>
      </c>
      <c r="E49" s="19" t="s">
        <v>114</v>
      </c>
      <c r="F49" s="16" t="str">
        <f t="shared" si="40"/>
        <v>Х</v>
      </c>
      <c r="G49" s="16" t="str">
        <f t="shared" si="41"/>
        <v>Д</v>
      </c>
      <c r="H49" s="16" t="str">
        <f t="shared" si="42"/>
        <v>А</v>
      </c>
      <c r="I49" s="19">
        <v>764201</v>
      </c>
      <c r="J49" s="24">
        <v>10</v>
      </c>
      <c r="K49" s="19" t="s">
        <v>182</v>
      </c>
      <c r="L49" s="11" t="s">
        <v>13</v>
      </c>
      <c r="M49" s="5">
        <v>2</v>
      </c>
      <c r="N49" s="5">
        <v>5</v>
      </c>
      <c r="O49" s="5">
        <v>4</v>
      </c>
      <c r="P49" s="5">
        <v>6</v>
      </c>
      <c r="Q49" s="5">
        <v>5</v>
      </c>
      <c r="R49" s="5">
        <v>4</v>
      </c>
      <c r="S49" s="5">
        <v>3</v>
      </c>
      <c r="T49" s="5">
        <v>7</v>
      </c>
      <c r="U49" s="5">
        <v>7</v>
      </c>
      <c r="V49" s="5">
        <v>5</v>
      </c>
      <c r="W49" s="13">
        <f t="shared" si="43"/>
        <v>48</v>
      </c>
      <c r="X49" s="20">
        <v>70</v>
      </c>
      <c r="Y49" s="22">
        <f t="shared" si="44"/>
        <v>0.68571428571428572</v>
      </c>
      <c r="Z49" s="14" t="str">
        <f t="shared" si="39"/>
        <v>Призёр</v>
      </c>
    </row>
    <row r="50" spans="1:26" x14ac:dyDescent="0.4">
      <c r="A50" s="18">
        <v>454</v>
      </c>
      <c r="B50" s="19" t="s">
        <v>20</v>
      </c>
      <c r="C50" s="19" t="s">
        <v>170</v>
      </c>
      <c r="D50" s="19" t="s">
        <v>30</v>
      </c>
      <c r="E50" s="19" t="s">
        <v>62</v>
      </c>
      <c r="F50" s="16" t="str">
        <f t="shared" si="40"/>
        <v>З</v>
      </c>
      <c r="G50" s="16" t="str">
        <f t="shared" si="41"/>
        <v>А</v>
      </c>
      <c r="H50" s="16" t="str">
        <f t="shared" si="42"/>
        <v>Е</v>
      </c>
      <c r="I50" s="19">
        <v>764201</v>
      </c>
      <c r="J50" s="24">
        <v>10</v>
      </c>
      <c r="K50" s="19" t="s">
        <v>104</v>
      </c>
      <c r="L50" s="11" t="s">
        <v>13</v>
      </c>
      <c r="M50" s="5">
        <v>3</v>
      </c>
      <c r="N50" s="5">
        <v>7</v>
      </c>
      <c r="O50" s="5">
        <v>2</v>
      </c>
      <c r="P50" s="5">
        <v>3</v>
      </c>
      <c r="Q50" s="5">
        <v>6</v>
      </c>
      <c r="R50" s="5">
        <v>3</v>
      </c>
      <c r="S50" s="5">
        <v>7</v>
      </c>
      <c r="T50" s="5">
        <v>7</v>
      </c>
      <c r="U50" s="5">
        <v>2</v>
      </c>
      <c r="V50" s="5">
        <v>6</v>
      </c>
      <c r="W50" s="13">
        <f t="shared" si="43"/>
        <v>46</v>
      </c>
      <c r="X50" s="20">
        <v>70</v>
      </c>
      <c r="Y50" s="22">
        <f t="shared" si="44"/>
        <v>0.65714285714285714</v>
      </c>
      <c r="Z50" s="14" t="str">
        <f t="shared" si="39"/>
        <v>Призёр</v>
      </c>
    </row>
    <row r="51" spans="1:26" x14ac:dyDescent="0.4">
      <c r="A51" s="18">
        <v>466</v>
      </c>
      <c r="B51" s="19" t="s">
        <v>20</v>
      </c>
      <c r="C51" s="19" t="s">
        <v>179</v>
      </c>
      <c r="D51" s="19" t="s">
        <v>65</v>
      </c>
      <c r="E51" s="19" t="s">
        <v>82</v>
      </c>
      <c r="F51" s="16" t="str">
        <f t="shared" si="40"/>
        <v>С</v>
      </c>
      <c r="G51" s="16" t="str">
        <f t="shared" si="41"/>
        <v>В</v>
      </c>
      <c r="H51" s="16" t="str">
        <f t="shared" si="42"/>
        <v>Р</v>
      </c>
      <c r="I51" s="19">
        <v>764201</v>
      </c>
      <c r="J51" s="24">
        <v>10</v>
      </c>
      <c r="K51" s="19" t="s">
        <v>180</v>
      </c>
      <c r="L51" s="11" t="s">
        <v>13</v>
      </c>
      <c r="M51" s="5">
        <v>1</v>
      </c>
      <c r="N51" s="5">
        <v>5</v>
      </c>
      <c r="O51" s="5">
        <v>5</v>
      </c>
      <c r="P51" s="5">
        <v>4</v>
      </c>
      <c r="Q51" s="5">
        <v>5</v>
      </c>
      <c r="R51" s="5">
        <v>6</v>
      </c>
      <c r="S51" s="5">
        <v>0</v>
      </c>
      <c r="T51" s="5">
        <v>7</v>
      </c>
      <c r="U51" s="5">
        <v>5</v>
      </c>
      <c r="V51" s="5">
        <v>3</v>
      </c>
      <c r="W51" s="13">
        <f t="shared" si="43"/>
        <v>41</v>
      </c>
      <c r="X51" s="20">
        <v>70</v>
      </c>
      <c r="Y51" s="22">
        <f t="shared" si="44"/>
        <v>0.58571428571428574</v>
      </c>
      <c r="Z51" s="14" t="s">
        <v>202</v>
      </c>
    </row>
    <row r="52" spans="1:26" x14ac:dyDescent="0.4">
      <c r="A52" s="18">
        <v>469</v>
      </c>
      <c r="B52" s="19" t="s">
        <v>20</v>
      </c>
      <c r="C52" s="19" t="s">
        <v>112</v>
      </c>
      <c r="D52" s="19" t="s">
        <v>28</v>
      </c>
      <c r="E52" s="19" t="s">
        <v>110</v>
      </c>
      <c r="F52" s="16" t="str">
        <f t="shared" si="40"/>
        <v>Е</v>
      </c>
      <c r="G52" s="16" t="str">
        <f t="shared" si="41"/>
        <v>Ю</v>
      </c>
      <c r="H52" s="16" t="str">
        <f t="shared" si="42"/>
        <v>Ю</v>
      </c>
      <c r="I52" s="19">
        <v>764201</v>
      </c>
      <c r="J52" s="24">
        <v>10</v>
      </c>
      <c r="K52" s="19" t="s">
        <v>103</v>
      </c>
      <c r="L52" s="11" t="s">
        <v>13</v>
      </c>
      <c r="M52" s="5">
        <v>3</v>
      </c>
      <c r="N52" s="5">
        <v>7</v>
      </c>
      <c r="O52" s="5">
        <v>4</v>
      </c>
      <c r="P52" s="5">
        <v>4</v>
      </c>
      <c r="Q52" s="5">
        <v>5</v>
      </c>
      <c r="R52" s="5">
        <v>2</v>
      </c>
      <c r="S52" s="5">
        <v>4</v>
      </c>
      <c r="T52" s="5">
        <v>4</v>
      </c>
      <c r="U52" s="5">
        <v>3</v>
      </c>
      <c r="V52" s="5">
        <v>4</v>
      </c>
      <c r="W52" s="13">
        <f t="shared" si="43"/>
        <v>40</v>
      </c>
      <c r="X52" s="20">
        <v>70</v>
      </c>
      <c r="Y52" s="22">
        <f t="shared" si="44"/>
        <v>0.5714285714285714</v>
      </c>
      <c r="Z52" s="14" t="s">
        <v>202</v>
      </c>
    </row>
    <row r="53" spans="1:26" x14ac:dyDescent="0.4">
      <c r="A53" s="18">
        <v>477</v>
      </c>
      <c r="B53" s="19" t="s">
        <v>20</v>
      </c>
      <c r="C53" s="19" t="s">
        <v>183</v>
      </c>
      <c r="D53" s="19" t="s">
        <v>101</v>
      </c>
      <c r="E53" s="19" t="s">
        <v>49</v>
      </c>
      <c r="F53" s="16" t="str">
        <f t="shared" si="40"/>
        <v>В</v>
      </c>
      <c r="G53" s="16" t="str">
        <f t="shared" si="41"/>
        <v>А</v>
      </c>
      <c r="H53" s="16" t="str">
        <f t="shared" si="42"/>
        <v>Д</v>
      </c>
      <c r="I53" s="19">
        <v>764201</v>
      </c>
      <c r="J53" s="24">
        <v>10</v>
      </c>
      <c r="K53" s="19" t="s">
        <v>184</v>
      </c>
      <c r="L53" s="11" t="s">
        <v>13</v>
      </c>
      <c r="M53" s="5">
        <v>0</v>
      </c>
      <c r="N53" s="5">
        <v>7</v>
      </c>
      <c r="O53" s="5">
        <v>6</v>
      </c>
      <c r="P53" s="5">
        <v>5</v>
      </c>
      <c r="Q53" s="5">
        <v>5</v>
      </c>
      <c r="R53" s="5">
        <v>2</v>
      </c>
      <c r="S53" s="5">
        <v>2</v>
      </c>
      <c r="T53" s="5">
        <v>6</v>
      </c>
      <c r="U53" s="5">
        <v>3</v>
      </c>
      <c r="V53" s="5">
        <v>2</v>
      </c>
      <c r="W53" s="13">
        <f t="shared" si="43"/>
        <v>38</v>
      </c>
      <c r="X53" s="20">
        <v>70</v>
      </c>
      <c r="Y53" s="22">
        <f t="shared" si="44"/>
        <v>0.54285714285714282</v>
      </c>
      <c r="Z53" s="14" t="s">
        <v>202</v>
      </c>
    </row>
    <row r="54" spans="1:26" x14ac:dyDescent="0.4">
      <c r="A54" s="18">
        <v>480</v>
      </c>
      <c r="B54" s="19" t="s">
        <v>20</v>
      </c>
      <c r="C54" s="19" t="s">
        <v>174</v>
      </c>
      <c r="D54" s="19" t="s">
        <v>61</v>
      </c>
      <c r="E54" s="19" t="s">
        <v>26</v>
      </c>
      <c r="F54" s="16" t="str">
        <f t="shared" si="40"/>
        <v>Л</v>
      </c>
      <c r="G54" s="16" t="str">
        <f t="shared" si="41"/>
        <v>А</v>
      </c>
      <c r="H54" s="16" t="str">
        <f t="shared" si="42"/>
        <v>В</v>
      </c>
      <c r="I54" s="19">
        <v>764201</v>
      </c>
      <c r="J54" s="24">
        <v>10</v>
      </c>
      <c r="K54" s="19" t="s">
        <v>175</v>
      </c>
      <c r="L54" s="11" t="s">
        <v>13</v>
      </c>
      <c r="M54" s="5">
        <v>2</v>
      </c>
      <c r="N54" s="5">
        <v>7</v>
      </c>
      <c r="O54" s="5">
        <v>3</v>
      </c>
      <c r="P54" s="5">
        <v>4</v>
      </c>
      <c r="Q54" s="5">
        <v>5</v>
      </c>
      <c r="R54" s="5">
        <v>2</v>
      </c>
      <c r="S54" s="5">
        <v>2</v>
      </c>
      <c r="T54" s="5">
        <v>4</v>
      </c>
      <c r="U54" s="5">
        <v>5</v>
      </c>
      <c r="V54" s="5">
        <v>2</v>
      </c>
      <c r="W54" s="13">
        <f t="shared" si="43"/>
        <v>36</v>
      </c>
      <c r="X54" s="20">
        <v>70</v>
      </c>
      <c r="Y54" s="22">
        <f t="shared" si="44"/>
        <v>0.51428571428571423</v>
      </c>
      <c r="Z54" s="14" t="s">
        <v>202</v>
      </c>
    </row>
    <row r="55" spans="1:26" x14ac:dyDescent="0.4">
      <c r="A55" s="18">
        <v>487</v>
      </c>
      <c r="B55" s="19" t="s">
        <v>20</v>
      </c>
      <c r="C55" s="19" t="s">
        <v>169</v>
      </c>
      <c r="D55" s="19" t="s">
        <v>53</v>
      </c>
      <c r="E55" s="19" t="s">
        <v>62</v>
      </c>
      <c r="F55" s="16" t="str">
        <f t="shared" si="40"/>
        <v>А</v>
      </c>
      <c r="G55" s="16" t="str">
        <f t="shared" si="41"/>
        <v>П</v>
      </c>
      <c r="H55" s="16" t="str">
        <f t="shared" si="42"/>
        <v>Е</v>
      </c>
      <c r="I55" s="19">
        <v>764201</v>
      </c>
      <c r="J55" s="24">
        <v>10</v>
      </c>
      <c r="K55" s="19" t="s">
        <v>56</v>
      </c>
      <c r="L55" s="11" t="s">
        <v>13</v>
      </c>
      <c r="M55" s="5">
        <v>2</v>
      </c>
      <c r="N55" s="5">
        <v>7</v>
      </c>
      <c r="O55" s="5">
        <v>2</v>
      </c>
      <c r="P55" s="5">
        <v>3</v>
      </c>
      <c r="Q55" s="5">
        <v>4</v>
      </c>
      <c r="R55" s="5">
        <v>2</v>
      </c>
      <c r="S55" s="5">
        <v>0</v>
      </c>
      <c r="T55" s="5">
        <v>7</v>
      </c>
      <c r="U55" s="5">
        <v>0</v>
      </c>
      <c r="V55" s="5">
        <v>3</v>
      </c>
      <c r="W55" s="13">
        <f t="shared" si="43"/>
        <v>30</v>
      </c>
      <c r="X55" s="20">
        <v>70</v>
      </c>
      <c r="Y55" s="22">
        <f t="shared" si="44"/>
        <v>0.42857142857142855</v>
      </c>
      <c r="Z55" s="14" t="s">
        <v>202</v>
      </c>
    </row>
    <row r="56" spans="1:26" x14ac:dyDescent="0.4">
      <c r="A56" s="18">
        <v>503</v>
      </c>
      <c r="B56" s="19" t="s">
        <v>20</v>
      </c>
      <c r="C56" s="19" t="s">
        <v>192</v>
      </c>
      <c r="D56" s="19" t="s">
        <v>61</v>
      </c>
      <c r="E56" s="19" t="s">
        <v>78</v>
      </c>
      <c r="F56" s="16" t="str">
        <f t="shared" si="40"/>
        <v>Р</v>
      </c>
      <c r="G56" s="16" t="str">
        <f t="shared" si="41"/>
        <v>А</v>
      </c>
      <c r="H56" s="16" t="str">
        <f t="shared" si="42"/>
        <v>М</v>
      </c>
      <c r="I56" s="19">
        <v>764201</v>
      </c>
      <c r="J56" s="24">
        <v>11</v>
      </c>
      <c r="K56" s="19" t="s">
        <v>59</v>
      </c>
      <c r="L56" s="11" t="s">
        <v>13</v>
      </c>
      <c r="M56" s="5">
        <v>7</v>
      </c>
      <c r="N56" s="5">
        <v>7</v>
      </c>
      <c r="O56" s="5">
        <v>7</v>
      </c>
      <c r="P56" s="5">
        <v>6</v>
      </c>
      <c r="Q56" s="5">
        <v>6</v>
      </c>
      <c r="R56" s="5">
        <v>7</v>
      </c>
      <c r="S56" s="5">
        <v>7</v>
      </c>
      <c r="T56" s="5">
        <v>7</v>
      </c>
      <c r="U56" s="5">
        <v>7</v>
      </c>
      <c r="V56" s="5">
        <v>5</v>
      </c>
      <c r="W56" s="13">
        <f t="shared" si="43"/>
        <v>66</v>
      </c>
      <c r="X56" s="20">
        <v>70</v>
      </c>
      <c r="Y56" s="22">
        <f t="shared" si="44"/>
        <v>0.94285714285714284</v>
      </c>
      <c r="Z56" s="27" t="str">
        <f t="shared" ref="Z56:Z57" si="45">IF(W56&gt;75%*X56,"Победитель",IF(W56&gt;50%*X56,"Призёр","Участник"))</f>
        <v>Победитель</v>
      </c>
    </row>
    <row r="57" spans="1:26" x14ac:dyDescent="0.4">
      <c r="A57" s="18">
        <v>504</v>
      </c>
      <c r="B57" s="19" t="s">
        <v>20</v>
      </c>
      <c r="C57" s="19" t="s">
        <v>191</v>
      </c>
      <c r="D57" s="19" t="s">
        <v>32</v>
      </c>
      <c r="E57" s="19" t="s">
        <v>21</v>
      </c>
      <c r="F57" s="16" t="str">
        <f t="shared" si="40"/>
        <v>О</v>
      </c>
      <c r="G57" s="16" t="str">
        <f t="shared" si="41"/>
        <v>М</v>
      </c>
      <c r="H57" s="16" t="str">
        <f t="shared" si="42"/>
        <v>А</v>
      </c>
      <c r="I57" s="19">
        <v>764201</v>
      </c>
      <c r="J57" s="24">
        <v>11</v>
      </c>
      <c r="K57" s="19" t="s">
        <v>57</v>
      </c>
      <c r="L57" s="11" t="s">
        <v>13</v>
      </c>
      <c r="M57" s="5">
        <v>7</v>
      </c>
      <c r="N57" s="5">
        <v>7</v>
      </c>
      <c r="O57" s="5">
        <v>6</v>
      </c>
      <c r="P57" s="5">
        <v>6</v>
      </c>
      <c r="Q57" s="5">
        <v>6</v>
      </c>
      <c r="R57" s="5">
        <v>3</v>
      </c>
      <c r="S57" s="5">
        <v>7</v>
      </c>
      <c r="T57" s="5">
        <v>7</v>
      </c>
      <c r="U57" s="5">
        <v>7</v>
      </c>
      <c r="V57" s="5">
        <v>6</v>
      </c>
      <c r="W57" s="13">
        <f t="shared" si="43"/>
        <v>62</v>
      </c>
      <c r="X57" s="20">
        <v>70</v>
      </c>
      <c r="Y57" s="22">
        <f t="shared" si="44"/>
        <v>0.88571428571428568</v>
      </c>
      <c r="Z57" s="27" t="str">
        <f t="shared" si="45"/>
        <v>Победитель</v>
      </c>
    </row>
  </sheetData>
  <sortState ref="B7:Z540">
    <sortCondition ref="J7:J540"/>
    <sortCondition descending="1" ref="W7:W540"/>
  </sortState>
  <mergeCells count="29">
    <mergeCell ref="E4:E6"/>
    <mergeCell ref="D4:D6"/>
    <mergeCell ref="C4:C6"/>
    <mergeCell ref="B4:B6"/>
    <mergeCell ref="A4:A6"/>
    <mergeCell ref="Z4:Z6"/>
    <mergeCell ref="I4:I6"/>
    <mergeCell ref="J4:J6"/>
    <mergeCell ref="K4:K6"/>
    <mergeCell ref="Y4:Y6"/>
    <mergeCell ref="L4:L6"/>
    <mergeCell ref="M4:V4"/>
    <mergeCell ref="V5:V6"/>
    <mergeCell ref="M5:M6"/>
    <mergeCell ref="N5:N6"/>
    <mergeCell ref="O5:O6"/>
    <mergeCell ref="U5:U6"/>
    <mergeCell ref="T5:T6"/>
    <mergeCell ref="S5:S6"/>
    <mergeCell ref="R5:R6"/>
    <mergeCell ref="W4:W6"/>
    <mergeCell ref="X4:X6"/>
    <mergeCell ref="F4:F6"/>
    <mergeCell ref="G4:G6"/>
    <mergeCell ref="H4:H6"/>
    <mergeCell ref="P5:P6"/>
    <mergeCell ref="Q5:Q6"/>
    <mergeCell ref="K2:L2"/>
    <mergeCell ref="A3:D3"/>
  </mergeCells>
  <phoneticPr fontId="13" type="noConversion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Литература_5-11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N. S. Bolshakova</cp:lastModifiedBy>
  <cp:lastPrinted>2018-10-01T09:29:32Z</cp:lastPrinted>
  <dcterms:created xsi:type="dcterms:W3CDTF">2018-08-16T12:42:27Z</dcterms:created>
  <dcterms:modified xsi:type="dcterms:W3CDTF">2022-11-01T13:15:13Z</dcterms:modified>
</cp:coreProperties>
</file>